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9440" windowHeight="732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24519"/>
</workbook>
</file>

<file path=xl/calcChain.xml><?xml version="1.0" encoding="utf-8"?>
<calcChain xmlns="http://schemas.openxmlformats.org/spreadsheetml/2006/main">
  <c r="E14" i="3"/>
  <c r="E72"/>
  <c r="E15" i="2"/>
  <c r="C12" i="1"/>
  <c r="E19" i="2" l="1"/>
  <c r="E62" i="3"/>
  <c r="E56"/>
  <c r="E54" l="1"/>
  <c r="E52"/>
  <c r="E50"/>
  <c r="E21" l="1"/>
  <c r="C14" i="1" l="1"/>
  <c r="E79" i="3" l="1"/>
  <c r="E78" s="1"/>
  <c r="E77" s="1"/>
  <c r="E75"/>
  <c r="E73" s="1"/>
  <c r="E66"/>
  <c r="E34"/>
  <c r="E33" s="1"/>
  <c r="E32" s="1"/>
  <c r="E31" s="1"/>
  <c r="E65" i="2"/>
  <c r="E64" s="1"/>
  <c r="E62"/>
  <c r="E61" s="1"/>
  <c r="E55"/>
  <c r="E29"/>
  <c r="E28" s="1"/>
  <c r="C33" i="1"/>
  <c r="C30"/>
  <c r="C28"/>
  <c r="E74" i="3" l="1"/>
  <c r="E70" l="1"/>
  <c r="E65" s="1"/>
  <c r="E61" s="1"/>
  <c r="E28"/>
  <c r="E27"/>
  <c r="E26" s="1"/>
  <c r="E59" i="2"/>
  <c r="E54" s="1"/>
  <c r="E50" s="1"/>
  <c r="E25"/>
  <c r="E24"/>
  <c r="E60" i="3" l="1"/>
  <c r="C32" i="1" l="1"/>
  <c r="E48" i="3"/>
  <c r="E46"/>
  <c r="E40"/>
  <c r="E39" s="1"/>
  <c r="E38" s="1"/>
  <c r="E37" s="1"/>
  <c r="E20"/>
  <c r="E19" s="1"/>
  <c r="E17"/>
  <c r="E16" s="1"/>
  <c r="E15" s="1"/>
  <c r="E42" i="2"/>
  <c r="E40"/>
  <c r="E36"/>
  <c r="E35" s="1"/>
  <c r="E17"/>
  <c r="C26" i="1"/>
  <c r="C23"/>
  <c r="C21" s="1"/>
  <c r="C19"/>
  <c r="C18" s="1"/>
  <c r="C13"/>
  <c r="E39" i="2" l="1"/>
  <c r="E45" i="3"/>
  <c r="E44" s="1"/>
  <c r="E43" s="1"/>
  <c r="C11" i="1"/>
  <c r="E16" i="2"/>
  <c r="E14" l="1"/>
  <c r="E13" i="3"/>
</calcChain>
</file>

<file path=xl/sharedStrings.xml><?xml version="1.0" encoding="utf-8"?>
<sst xmlns="http://schemas.openxmlformats.org/spreadsheetml/2006/main" count="334" uniqueCount="162">
  <si>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</si>
  <si>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</si>
  <si>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</si>
  <si>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</si>
  <si>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</si>
  <si>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</si>
  <si>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</si>
  <si>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</si>
  <si>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</si>
  <si>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</si>
  <si>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</si>
  <si>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</si>
  <si>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</si>
  <si>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</si>
  <si>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</si>
  <si>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</si>
  <si>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</si>
  <si>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</si>
  <si>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</si>
  <si>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</si>
  <si>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</si>
  <si>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</si>
  <si>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</si>
  <si>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</si>
  <si>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</si>
  <si>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</si>
  <si>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</si>
  <si>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</si>
  <si>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</si>
  <si>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</si>
  <si>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</si>
  <si>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</si>
  <si>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</si>
  <si>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</si>
  <si>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</si>
  <si>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</si>
  <si>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</si>
  <si>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</si>
  <si>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</si>
  <si>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</si>
  <si>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</si>
  <si>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</si>
  <si>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</si>
  <si>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</si>
  <si>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</si>
  <si>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</si>
  <si>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</si>
  <si>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</si>
  <si>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</si>
  <si>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</si>
  <si>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</si>
  <si>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</si>
  <si>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</si>
  <si>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500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</si>
  <si>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</si>
  <si>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</si>
  <si>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</si>
  <si>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</si>
  <si>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</si>
  <si>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</si>
  <si>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</si>
  <si>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</si>
  <si>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</si>
  <si>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</si>
  <si>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</si>
  <si>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</si>
  <si>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</si>
  <si>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</si>
  <si>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</si>
  <si>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</si>
  <si>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</si>
  <si>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</si>
  <si>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</si>
  <si>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</si>
  <si>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</si>
  <si>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</si>
  <si>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</si>
  <si>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</si>
  <si>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</si>
  <si>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</si>
  <si>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</si>
  <si>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</si>
  <si>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 xml:space="preserve">к решению Совета сельского поселения Донской сельсовет </t>
  </si>
  <si>
    <t xml:space="preserve">"Об утверждении отчета об исполнении бюджета сельского поселения Донской сельсовет 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</si>
  <si>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</si>
  <si>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</si>
  <si>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</si>
  <si>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</si>
  <si>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>Администрация сельского поселения Донской сельсовет  муниципального района Белебеевский район Республики Башкортостан</t>
  </si>
  <si>
    <t>к решению Совета сельского поселения Донской сельсовет</t>
  </si>
  <si>
    <t>ШТРАФЫ, САНКЦИИ, ВОЗМЕЩЕНИЕ УЩЕРБА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</si>
  <si>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</si>
  <si>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</si>
  <si>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Жилищно-коммунальное хозяйство</t>
  </si>
  <si>
    <t>0500</t>
  </si>
  <si>
    <t>Муниципальная программа «Пожарная безопасность в сельском поселений Донской сельсовет муниципальном районе Белебеевский район Республики Башкортостан на 2017-2021 годы</t>
  </si>
  <si>
    <t>Социальная поддержка отдельных категорий граждан</t>
  </si>
  <si>
    <t xml:space="preserve">Муниципальная программа"Управление имуществом,находящемся в собственности муниципального района Белебеевский район Республики Башкортостан" 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</si>
  <si>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РБ"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</si>
  <si>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</si>
  <si>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</si>
  <si>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</si>
  <si>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1 16 00000 00000 000</t>
  </si>
  <si>
    <t>Непрограммные расходы</t>
  </si>
  <si>
    <t>990000000</t>
  </si>
  <si>
    <t>9900051180</t>
  </si>
  <si>
    <t>2000074040</t>
  </si>
  <si>
    <t>200</t>
  </si>
  <si>
    <t>Модернизация и реформирование жилищно-коммунального хозяйства</t>
  </si>
  <si>
    <t>Другие вопросы в области охраны окружающей среды</t>
  </si>
  <si>
    <t>0600</t>
  </si>
  <si>
    <t>0605</t>
  </si>
  <si>
    <t>Пенсионное обеспечение</t>
  </si>
  <si>
    <t>1001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</si>
  <si>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Башкортостан"</t>
  </si>
  <si>
    <t>Белебеевский район Республики Башкортостан за 2020 год»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</si>
  <si>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2020 год по кодам классификации  доходов бюджетов
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</si>
  <si>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2020 год  </t>
  </si>
  <si>
    <t>муниципального района Белебеевский район Республики Башкортостан за 2020 год"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</si>
  <si>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2020 год  </t>
  </si>
  <si>
    <t>1 01 02020 01 0000 110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</si>
  <si>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</si>
  <si>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</si>
  <si>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</si>
  <si>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1 05 03010  01 0000 110</t>
  </si>
  <si>
    <t xml:space="preserve">1 11 05025 10 0000 120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</si>
  <si>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</si>
  <si>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1 16 07010 0000 140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</si>
  <si>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</si>
  <si>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</si>
  <si>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</si>
  <si>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2 02 40014 10 0000 150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</si>
  <si>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</si>
  <si>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</si>
  <si>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2 02 49999 10 7247 150</t>
  </si>
  <si>
    <t>2 02 49999 10 7404 150</t>
  </si>
  <si>
    <t>Прочие безвозмездные поступления в бюджеты сельских поселений</t>
  </si>
  <si>
    <t>207 05030 10 6100 150</t>
  </si>
  <si>
    <t>0400021950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</si>
  <si>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</si>
  <si>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</si>
  <si>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</si>
  <si>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21000S2472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</si>
  <si>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</si>
  <si>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21000S2473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</si>
  <si>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</si>
  <si>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Предоставление доплаты за выслугу лет к трудовой пенсии муниципальным служащим за счет средств местного бюджета</t>
  </si>
  <si>
    <t>0200000000</t>
  </si>
  <si>
    <t>0200074000</t>
  </si>
  <si>
    <t>Другие  вопросыв области национальной экономики</t>
  </si>
  <si>
    <t>0412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</si>
  <si>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Башкортостан"</t>
  </si>
  <si>
    <t>Стимулирование развития жилищного строительства</t>
  </si>
  <si>
    <t xml:space="preserve">Муниципальная программа «Развитие транспортной системы  муниципального  района Белебеевский район Республики Башкортостан </t>
  </si>
  <si>
    <t>0502</t>
  </si>
  <si>
    <t>Коммунальное хозяйство</t>
  </si>
  <si>
    <t>Участие  в организации деятельности  по сбору, утилизации и переработке отходов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</si>
  <si>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</si>
  <si>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 xml:space="preserve">Сумма ( руб.) </t>
  </si>
  <si>
    <t>Сумма (руб.)</t>
  </si>
  <si>
    <t>от "03"июня 2021 года №163</t>
  </si>
  <si>
    <t>от "03"июня 2021 года № 163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</si>
</sst>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3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0" fontId="1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quotePrefix="1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2" fillId="0" borderId="1" xfId="4" applyNumberFormat="1" applyFont="1" applyFill="1" applyBorder="1" applyAlignment="1">
      <alignment vertical="top" wrapText="1"/>
    </xf>
    <xf numFmtId="4" fontId="2" fillId="0" borderId="1" xfId="4" applyNumberFormat="1" applyFont="1" applyFill="1" applyBorder="1" applyAlignment="1">
      <alignment horizontal="right" vertical="top" wrapText="1"/>
    </xf>
    <xf numFmtId="4" fontId="3" fillId="0" borderId="0" xfId="4" applyNumberFormat="1" applyFont="1" applyFill="1"/>
    <xf numFmtId="0" fontId="3" fillId="0" borderId="0" xfId="4" applyFont="1"/>
    <xf numFmtId="49" fontId="1" fillId="0" borderId="1" xfId="0" quotePrefix="1" applyNumberFormat="1" applyFont="1" applyBorder="1" applyAlignment="1">
      <alignment horizontal="left" vertical="center" shrinkToFit="1"/>
    </xf>
    <xf numFmtId="4" fontId="1" fillId="0" borderId="1" xfId="4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wrapText="1"/>
    </xf>
    <xf numFmtId="4" fontId="1" fillId="0" borderId="1" xfId="3" applyNumberFormat="1" applyFont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wrapText="1"/>
    </xf>
    <xf numFmtId="0" fontId="1" fillId="0" borderId="0" xfId="1" applyFont="1" applyFill="1" applyBorder="1"/>
    <xf numFmtId="0" fontId="2" fillId="0" borderId="0" xfId="1" applyFont="1" applyFill="1" applyBorder="1"/>
    <xf numFmtId="0" fontId="1" fillId="0" borderId="5" xfId="1" applyFont="1" applyFill="1" applyBorder="1" applyAlignment="1">
      <alignment wrapText="1"/>
    </xf>
    <xf numFmtId="0" fontId="9" fillId="0" borderId="1" xfId="0" quotePrefix="1" applyFont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14" fillId="0" borderId="1" xfId="3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horizontal="center" shrinkToFi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opLeftCell="A49" zoomScale="75" zoomScaleNormal="75" workbookViewId="0">
      <selection activeCell="E8" sqref="E8"/>
    </sheetView>
  </sheetViews>
  <sheetFormatPr defaultRowHeight="18.75"/>
  <cols>
    <col min="1" max="1" width="28.28515625" style="2" customWidth="1"/>
    <col min="2" max="2" width="55" style="2" customWidth="1"/>
    <col min="3" max="3" width="17.140625" style="13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102" t="s">
        <v>74</v>
      </c>
      <c r="B1" s="102"/>
      <c r="C1" s="102"/>
    </row>
    <row r="2" spans="1:3" s="1" customFormat="1">
      <c r="A2" s="102" t="s">
        <v>89</v>
      </c>
      <c r="B2" s="102"/>
      <c r="C2" s="102"/>
    </row>
    <row r="3" spans="1:3" s="1" customFormat="1">
      <c r="A3" s="102" t="s">
        <v>0</v>
      </c>
      <c r="B3" s="102"/>
      <c r="C3" s="102"/>
    </row>
    <row r="4" spans="1:3" s="1" customFormat="1">
      <c r="A4" s="102" t="s">
        <v>160</v>
      </c>
      <c r="B4" s="102"/>
      <c r="C4" s="102"/>
    </row>
    <row r="5" spans="1:3" s="1" customFormat="1">
      <c r="A5" s="102" t="s">
        <v>75</v>
      </c>
      <c r="B5" s="102"/>
      <c r="C5" s="102"/>
    </row>
    <row r="6" spans="1:3" s="1" customFormat="1">
      <c r="A6" s="102" t="s">
        <v>87</v>
      </c>
      <c r="B6" s="102"/>
      <c r="C6" s="102"/>
    </row>
    <row r="7" spans="1:3" s="1" customFormat="1">
      <c r="A7" s="102" t="s">
        <v>115</v>
      </c>
      <c r="B7" s="102"/>
      <c r="C7" s="102"/>
    </row>
    <row r="8" spans="1:3" ht="84" customHeight="1">
      <c r="A8" s="103" t="s">
        <v>116</v>
      </c>
      <c r="B8" s="103"/>
      <c r="C8" s="103"/>
    </row>
    <row r="9" spans="1:3" ht="131.25">
      <c r="A9" s="3" t="s">
        <v>1</v>
      </c>
      <c r="B9" s="3" t="s">
        <v>2</v>
      </c>
      <c r="C9" s="91" t="s">
        <v>158</v>
      </c>
    </row>
    <row r="10" spans="1:3">
      <c r="A10" s="4">
        <v>1</v>
      </c>
      <c r="B10" s="4">
        <v>2</v>
      </c>
      <c r="C10" s="5">
        <v>3</v>
      </c>
    </row>
    <row r="11" spans="1:3">
      <c r="A11" s="6"/>
      <c r="B11" s="7" t="s">
        <v>3</v>
      </c>
      <c r="C11" s="77">
        <f>C12+C32</f>
        <v>5705701.3100000005</v>
      </c>
    </row>
    <row r="12" spans="1:3" ht="21.75" customHeight="1">
      <c r="A12" s="8" t="s">
        <v>4</v>
      </c>
      <c r="B12" s="47" t="s">
        <v>5</v>
      </c>
      <c r="C12" s="54">
        <f>C13+C18+C21+C26+C28+C30</f>
        <v>857656.07000000007</v>
      </c>
    </row>
    <row r="13" spans="1:3" ht="18.75" customHeight="1">
      <c r="A13" s="8" t="s">
        <v>6</v>
      </c>
      <c r="B13" s="47" t="s">
        <v>7</v>
      </c>
      <c r="C13" s="54">
        <f>C14</f>
        <v>14923.66</v>
      </c>
    </row>
    <row r="14" spans="1:3">
      <c r="A14" s="9" t="s">
        <v>8</v>
      </c>
      <c r="B14" s="10" t="s">
        <v>9</v>
      </c>
      <c r="C14" s="53">
        <f>C15+C16+C17</f>
        <v>14923.66</v>
      </c>
    </row>
    <row r="15" spans="1:3" ht="131.25">
      <c r="A15" s="9" t="s">
        <v>10</v>
      </c>
      <c r="B15" s="10" t="s">
        <v>11</v>
      </c>
      <c r="C15" s="53">
        <v>13826.08</v>
      </c>
    </row>
    <row r="16" spans="1:3" ht="155.25" customHeight="1">
      <c r="A16" s="90" t="s">
        <v>120</v>
      </c>
      <c r="B16" s="80" t="s">
        <v>122</v>
      </c>
      <c r="C16" s="53">
        <v>101.4</v>
      </c>
    </row>
    <row r="17" spans="1:4" ht="75">
      <c r="A17" s="90" t="s">
        <v>121</v>
      </c>
      <c r="B17" s="10" t="s">
        <v>123</v>
      </c>
      <c r="C17" s="53">
        <v>996.18</v>
      </c>
    </row>
    <row r="18" spans="1:4" ht="22.5" customHeight="1">
      <c r="A18" s="8" t="s">
        <v>12</v>
      </c>
      <c r="B18" s="47" t="s">
        <v>13</v>
      </c>
      <c r="C18" s="54">
        <f>C19</f>
        <v>7643.82</v>
      </c>
    </row>
    <row r="19" spans="1:4">
      <c r="A19" s="9" t="s">
        <v>14</v>
      </c>
      <c r="B19" s="10" t="s">
        <v>15</v>
      </c>
      <c r="C19" s="53">
        <f>C20</f>
        <v>7643.82</v>
      </c>
    </row>
    <row r="20" spans="1:4">
      <c r="A20" s="9" t="s">
        <v>124</v>
      </c>
      <c r="B20" s="10" t="s">
        <v>15</v>
      </c>
      <c r="C20" s="53">
        <v>7643.82</v>
      </c>
    </row>
    <row r="21" spans="1:4" ht="20.25" customHeight="1">
      <c r="A21" s="8" t="s">
        <v>16</v>
      </c>
      <c r="B21" s="47" t="s">
        <v>17</v>
      </c>
      <c r="C21" s="54">
        <f>C22+C23</f>
        <v>811088.99000000011</v>
      </c>
    </row>
    <row r="22" spans="1:4" ht="75">
      <c r="A22" s="9" t="s">
        <v>18</v>
      </c>
      <c r="B22" s="10" t="s">
        <v>19</v>
      </c>
      <c r="C22" s="53">
        <v>23734.17</v>
      </c>
    </row>
    <row r="23" spans="1:4">
      <c r="A23" s="9" t="s">
        <v>20</v>
      </c>
      <c r="B23" s="10" t="s">
        <v>21</v>
      </c>
      <c r="C23" s="53">
        <f>C24+C25</f>
        <v>787354.82000000007</v>
      </c>
    </row>
    <row r="24" spans="1:4" ht="59.25" customHeight="1">
      <c r="A24" s="9" t="s">
        <v>22</v>
      </c>
      <c r="B24" s="10" t="s">
        <v>23</v>
      </c>
      <c r="C24" s="53">
        <v>527921.64</v>
      </c>
    </row>
    <row r="25" spans="1:4" ht="59.25" customHeight="1">
      <c r="A25" s="9" t="s">
        <v>24</v>
      </c>
      <c r="B25" s="10" t="s">
        <v>25</v>
      </c>
      <c r="C25" s="53">
        <v>259433.18</v>
      </c>
    </row>
    <row r="26" spans="1:4" s="11" customFormat="1" ht="19.5" customHeight="1">
      <c r="A26" s="75" t="s">
        <v>26</v>
      </c>
      <c r="B26" s="76" t="s">
        <v>27</v>
      </c>
      <c r="C26" s="77">
        <f>C27</f>
        <v>350</v>
      </c>
    </row>
    <row r="27" spans="1:4" ht="131.25">
      <c r="A27" s="9" t="s">
        <v>28</v>
      </c>
      <c r="B27" s="10" t="s">
        <v>29</v>
      </c>
      <c r="C27" s="53">
        <v>350</v>
      </c>
    </row>
    <row r="28" spans="1:4" s="58" customFormat="1" ht="52.5" customHeight="1">
      <c r="A28" s="55" t="s">
        <v>99</v>
      </c>
      <c r="B28" s="48" t="s">
        <v>100</v>
      </c>
      <c r="C28" s="56">
        <f>SUM(C29:C29)</f>
        <v>22119.599999999999</v>
      </c>
      <c r="D28" s="57"/>
    </row>
    <row r="29" spans="1:4" s="58" customFormat="1" ht="105" customHeight="1">
      <c r="A29" s="59" t="s">
        <v>125</v>
      </c>
      <c r="B29" s="79" t="s">
        <v>101</v>
      </c>
      <c r="C29" s="60">
        <v>22119.599999999999</v>
      </c>
      <c r="D29" s="57"/>
    </row>
    <row r="30" spans="1:4" ht="37.5">
      <c r="A30" s="8" t="s">
        <v>102</v>
      </c>
      <c r="B30" s="61" t="s">
        <v>90</v>
      </c>
      <c r="C30" s="54">
        <f>C31</f>
        <v>1530</v>
      </c>
    </row>
    <row r="31" spans="1:4" ht="114" customHeight="1">
      <c r="A31" s="9" t="s">
        <v>127</v>
      </c>
      <c r="B31" s="50" t="s">
        <v>126</v>
      </c>
      <c r="C31" s="53">
        <v>1530</v>
      </c>
    </row>
    <row r="32" spans="1:4" s="11" customFormat="1">
      <c r="A32" s="8">
        <v>2E+16</v>
      </c>
      <c r="B32" s="47" t="s">
        <v>30</v>
      </c>
      <c r="C32" s="54">
        <f>C33</f>
        <v>4848045.24</v>
      </c>
    </row>
    <row r="33" spans="1:4" s="11" customFormat="1" ht="54" customHeight="1">
      <c r="A33" s="8">
        <v>2.02E+16</v>
      </c>
      <c r="B33" s="47" t="s">
        <v>31</v>
      </c>
      <c r="C33" s="63">
        <f>SUM(C34:C40)</f>
        <v>4848045.24</v>
      </c>
    </row>
    <row r="34" spans="1:4" s="11" customFormat="1" ht="56.25">
      <c r="A34" s="43" t="s">
        <v>129</v>
      </c>
      <c r="B34" s="42" t="s">
        <v>128</v>
      </c>
      <c r="C34" s="62">
        <v>2534000</v>
      </c>
      <c r="D34" s="12"/>
    </row>
    <row r="35" spans="1:4" ht="75">
      <c r="A35" s="43" t="s">
        <v>130</v>
      </c>
      <c r="B35" s="42" t="s">
        <v>32</v>
      </c>
      <c r="C35" s="62">
        <v>56251.44</v>
      </c>
    </row>
    <row r="36" spans="1:4" ht="102.75" customHeight="1">
      <c r="A36" s="43" t="s">
        <v>131</v>
      </c>
      <c r="B36" s="78" t="s">
        <v>33</v>
      </c>
      <c r="C36" s="62">
        <v>423982.84</v>
      </c>
    </row>
    <row r="37" spans="1:4" ht="41.25" customHeight="1">
      <c r="A37" s="43" t="s">
        <v>134</v>
      </c>
      <c r="B37" s="42" t="s">
        <v>34</v>
      </c>
      <c r="C37" s="62">
        <v>974999.96</v>
      </c>
    </row>
    <row r="38" spans="1:4" ht="45.75" customHeight="1">
      <c r="A38" s="43" t="s">
        <v>135</v>
      </c>
      <c r="B38" s="42" t="s">
        <v>34</v>
      </c>
      <c r="C38" s="62">
        <v>700000</v>
      </c>
    </row>
    <row r="39" spans="1:4" ht="57.75" customHeight="1">
      <c r="A39" s="43" t="s">
        <v>132</v>
      </c>
      <c r="B39" s="42" t="s">
        <v>133</v>
      </c>
      <c r="C39" s="62">
        <v>60051</v>
      </c>
    </row>
    <row r="40" spans="1:4" ht="41.25" customHeight="1">
      <c r="A40" s="43" t="s">
        <v>137</v>
      </c>
      <c r="B40" s="42" t="s">
        <v>136</v>
      </c>
      <c r="C40" s="62">
        <v>98760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1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opLeftCell="A70" zoomScale="80" zoomScaleNormal="80" workbookViewId="0">
      <selection activeCell="F9" sqref="F9"/>
    </sheetView>
  </sheetViews>
  <sheetFormatPr defaultRowHeight="15.75"/>
  <cols>
    <col min="1" max="1" width="55.7109375" style="17" customWidth="1"/>
    <col min="2" max="2" width="7.5703125" style="17" customWidth="1"/>
    <col min="3" max="3" width="17.5703125" style="15" customWidth="1"/>
    <col min="4" max="4" width="8.28515625" style="15" customWidth="1"/>
    <col min="5" max="5" width="16.28515625" style="44" customWidth="1"/>
    <col min="6" max="6" width="9.5703125" style="15" bestFit="1" customWidth="1"/>
    <col min="7" max="256" width="9.140625" style="15"/>
    <col min="257" max="257" width="55.7109375" style="15" customWidth="1"/>
    <col min="258" max="258" width="14.42578125" style="15" customWidth="1"/>
    <col min="259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4" width="14.42578125" style="15" customWidth="1"/>
    <col min="515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0" width="14.42578125" style="15" customWidth="1"/>
    <col min="771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6" width="14.42578125" style="15" customWidth="1"/>
    <col min="1027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2" width="14.42578125" style="15" customWidth="1"/>
    <col min="1283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8" width="14.42578125" style="15" customWidth="1"/>
    <col min="1539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4" width="14.42578125" style="15" customWidth="1"/>
    <col min="1795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0" width="14.42578125" style="15" customWidth="1"/>
    <col min="2051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6" width="14.42578125" style="15" customWidth="1"/>
    <col min="2307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2" width="14.42578125" style="15" customWidth="1"/>
    <col min="2563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8" width="14.42578125" style="15" customWidth="1"/>
    <col min="2819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4" width="14.42578125" style="15" customWidth="1"/>
    <col min="3075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0" width="14.42578125" style="15" customWidth="1"/>
    <col min="3331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6" width="14.42578125" style="15" customWidth="1"/>
    <col min="3587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2" width="14.42578125" style="15" customWidth="1"/>
    <col min="3843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8" width="14.42578125" style="15" customWidth="1"/>
    <col min="4099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4" width="14.42578125" style="15" customWidth="1"/>
    <col min="4355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0" width="14.42578125" style="15" customWidth="1"/>
    <col min="4611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6" width="14.42578125" style="15" customWidth="1"/>
    <col min="4867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2" width="14.42578125" style="15" customWidth="1"/>
    <col min="5123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8" width="14.42578125" style="15" customWidth="1"/>
    <col min="5379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4" width="14.42578125" style="15" customWidth="1"/>
    <col min="5635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0" width="14.42578125" style="15" customWidth="1"/>
    <col min="5891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6" width="14.42578125" style="15" customWidth="1"/>
    <col min="6147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2" width="14.42578125" style="15" customWidth="1"/>
    <col min="6403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8" width="14.42578125" style="15" customWidth="1"/>
    <col min="6659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4" width="14.42578125" style="15" customWidth="1"/>
    <col min="6915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0" width="14.42578125" style="15" customWidth="1"/>
    <col min="7171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6" width="14.42578125" style="15" customWidth="1"/>
    <col min="7427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2" width="14.42578125" style="15" customWidth="1"/>
    <col min="7683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8" width="14.42578125" style="15" customWidth="1"/>
    <col min="7939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4" width="14.42578125" style="15" customWidth="1"/>
    <col min="8195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0" width="14.42578125" style="15" customWidth="1"/>
    <col min="8451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6" width="14.42578125" style="15" customWidth="1"/>
    <col min="8707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2" width="14.42578125" style="15" customWidth="1"/>
    <col min="8963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8" width="14.42578125" style="15" customWidth="1"/>
    <col min="9219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4" width="14.42578125" style="15" customWidth="1"/>
    <col min="9475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0" width="14.42578125" style="15" customWidth="1"/>
    <col min="9731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6" width="14.42578125" style="15" customWidth="1"/>
    <col min="9987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2" width="14.42578125" style="15" customWidth="1"/>
    <col min="10243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8" width="14.42578125" style="15" customWidth="1"/>
    <col min="10499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4" width="14.42578125" style="15" customWidth="1"/>
    <col min="10755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0" width="14.42578125" style="15" customWidth="1"/>
    <col min="11011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6" width="14.42578125" style="15" customWidth="1"/>
    <col min="11267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2" width="14.42578125" style="15" customWidth="1"/>
    <col min="11523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8" width="14.42578125" style="15" customWidth="1"/>
    <col min="11779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4" width="14.42578125" style="15" customWidth="1"/>
    <col min="12035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0" width="14.42578125" style="15" customWidth="1"/>
    <col min="12291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6" width="14.42578125" style="15" customWidth="1"/>
    <col min="12547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2" width="14.42578125" style="15" customWidth="1"/>
    <col min="12803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8" width="14.42578125" style="15" customWidth="1"/>
    <col min="13059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4" width="14.42578125" style="15" customWidth="1"/>
    <col min="13315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0" width="14.42578125" style="15" customWidth="1"/>
    <col min="13571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6" width="14.42578125" style="15" customWidth="1"/>
    <col min="13827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2" width="14.42578125" style="15" customWidth="1"/>
    <col min="14083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8" width="14.42578125" style="15" customWidth="1"/>
    <col min="14339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4" width="14.42578125" style="15" customWidth="1"/>
    <col min="14595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0" width="14.42578125" style="15" customWidth="1"/>
    <col min="14851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6" width="14.42578125" style="15" customWidth="1"/>
    <col min="15107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2" width="14.42578125" style="15" customWidth="1"/>
    <col min="15363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8" width="14.42578125" style="15" customWidth="1"/>
    <col min="15619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4" width="14.42578125" style="15" customWidth="1"/>
    <col min="15875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0" width="14.42578125" style="15" customWidth="1"/>
    <col min="16131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>
      <c r="A1" s="104" t="s">
        <v>76</v>
      </c>
      <c r="B1" s="104"/>
      <c r="C1" s="104"/>
      <c r="D1" s="104"/>
      <c r="E1" s="104"/>
    </row>
    <row r="2" spans="1:6" s="14" customFormat="1" ht="18.75" customHeight="1">
      <c r="A2" s="104" t="s">
        <v>82</v>
      </c>
      <c r="B2" s="104"/>
      <c r="C2" s="104"/>
      <c r="D2" s="104"/>
      <c r="E2" s="104"/>
    </row>
    <row r="3" spans="1:6" s="14" customFormat="1" ht="18.75" customHeight="1">
      <c r="A3" s="104" t="s">
        <v>0</v>
      </c>
      <c r="B3" s="104"/>
      <c r="C3" s="104"/>
      <c r="D3" s="104"/>
      <c r="E3" s="104"/>
    </row>
    <row r="4" spans="1:6" s="14" customFormat="1" ht="18.75">
      <c r="A4" s="104" t="s">
        <v>160</v>
      </c>
      <c r="B4" s="104"/>
      <c r="C4" s="104"/>
      <c r="D4" s="104"/>
      <c r="E4" s="104"/>
    </row>
    <row r="5" spans="1:6" s="14" customFormat="1" ht="18.75" customHeight="1">
      <c r="A5" s="104" t="s">
        <v>75</v>
      </c>
      <c r="B5" s="104"/>
      <c r="C5" s="104"/>
      <c r="D5" s="104"/>
      <c r="E5" s="104"/>
    </row>
    <row r="6" spans="1:6" s="14" customFormat="1" ht="18.75" customHeight="1">
      <c r="A6" s="104" t="s">
        <v>87</v>
      </c>
      <c r="B6" s="104"/>
      <c r="C6" s="104"/>
      <c r="D6" s="104"/>
      <c r="E6" s="104"/>
    </row>
    <row r="7" spans="1:6" s="14" customFormat="1" ht="18.75" customHeight="1">
      <c r="A7" s="104" t="s">
        <v>115</v>
      </c>
      <c r="B7" s="104"/>
      <c r="C7" s="104"/>
      <c r="D7" s="104"/>
      <c r="E7" s="104"/>
    </row>
    <row r="8" spans="1:6" ht="18.75">
      <c r="A8" s="106"/>
      <c r="B8" s="106"/>
      <c r="C8" s="106"/>
      <c r="D8" s="106"/>
      <c r="E8" s="106"/>
    </row>
    <row r="9" spans="1:6" ht="54.75" customHeight="1">
      <c r="A9" s="107" t="s">
        <v>117</v>
      </c>
      <c r="B9" s="107"/>
      <c r="C9" s="107"/>
      <c r="D9" s="107"/>
      <c r="E9" s="107"/>
      <c r="F9" s="16"/>
    </row>
    <row r="10" spans="1:6" s="17" customFormat="1">
      <c r="A10" s="108"/>
      <c r="B10" s="108"/>
      <c r="C10" s="108"/>
      <c r="D10" s="108"/>
      <c r="E10" s="108"/>
    </row>
    <row r="11" spans="1:6" s="17" customFormat="1" ht="15.75" customHeight="1">
      <c r="A11" s="109" t="s">
        <v>35</v>
      </c>
      <c r="B11" s="111" t="s">
        <v>36</v>
      </c>
      <c r="C11" s="111" t="s">
        <v>37</v>
      </c>
      <c r="D11" s="111" t="s">
        <v>38</v>
      </c>
      <c r="E11" s="113" t="s">
        <v>159</v>
      </c>
      <c r="F11" s="18"/>
    </row>
    <row r="12" spans="1:6" s="17" customFormat="1" ht="29.25" customHeight="1">
      <c r="A12" s="110"/>
      <c r="B12" s="112"/>
      <c r="C12" s="112"/>
      <c r="D12" s="112"/>
      <c r="E12" s="114"/>
    </row>
    <row r="13" spans="1:6" s="17" customFormat="1">
      <c r="A13" s="19">
        <v>1</v>
      </c>
      <c r="B13" s="19">
        <v>2</v>
      </c>
      <c r="C13" s="19">
        <v>2</v>
      </c>
      <c r="D13" s="19">
        <v>3</v>
      </c>
      <c r="E13" s="45">
        <v>4</v>
      </c>
    </row>
    <row r="14" spans="1:6" s="23" customFormat="1" ht="18.75">
      <c r="A14" s="6" t="s">
        <v>3</v>
      </c>
      <c r="B14" s="20"/>
      <c r="C14" s="21"/>
      <c r="D14" s="21"/>
      <c r="E14" s="77">
        <f>E15</f>
        <v>5488702.6600000001</v>
      </c>
      <c r="F14" s="22"/>
    </row>
    <row r="15" spans="1:6" s="17" customFormat="1" ht="75">
      <c r="A15" s="6" t="s">
        <v>88</v>
      </c>
      <c r="B15" s="20">
        <v>791</v>
      </c>
      <c r="C15" s="21"/>
      <c r="D15" s="21"/>
      <c r="E15" s="54">
        <f>E16+E24+E28+E32+E35+E39+E50+E64</f>
        <v>5488702.6600000001</v>
      </c>
      <c r="F15" s="18"/>
    </row>
    <row r="16" spans="1:6" s="17" customFormat="1" ht="117">
      <c r="A16" s="51" t="s">
        <v>84</v>
      </c>
      <c r="B16" s="20">
        <v>791</v>
      </c>
      <c r="C16" s="24" t="s">
        <v>77</v>
      </c>
      <c r="D16" s="21"/>
      <c r="E16" s="54">
        <f>E17+E19</f>
        <v>1941366.76</v>
      </c>
      <c r="F16" s="18"/>
    </row>
    <row r="17" spans="1:6" s="17" customFormat="1" ht="18.75">
      <c r="A17" s="25" t="s">
        <v>40</v>
      </c>
      <c r="B17" s="30">
        <v>791</v>
      </c>
      <c r="C17" s="26" t="s">
        <v>41</v>
      </c>
      <c r="D17" s="27"/>
      <c r="E17" s="53">
        <f>E18</f>
        <v>778631.56</v>
      </c>
      <c r="F17" s="28"/>
    </row>
    <row r="18" spans="1:6" s="17" customFormat="1" ht="95.25" customHeight="1">
      <c r="A18" s="25" t="s">
        <v>42</v>
      </c>
      <c r="B18" s="30">
        <v>791</v>
      </c>
      <c r="C18" s="26" t="s">
        <v>41</v>
      </c>
      <c r="D18" s="27">
        <v>100</v>
      </c>
      <c r="E18" s="53">
        <v>778631.56</v>
      </c>
    </row>
    <row r="19" spans="1:6" s="17" customFormat="1" ht="37.5">
      <c r="A19" s="25" t="s">
        <v>44</v>
      </c>
      <c r="B19" s="30">
        <v>791</v>
      </c>
      <c r="C19" s="26" t="s">
        <v>45</v>
      </c>
      <c r="D19" s="27"/>
      <c r="E19" s="53">
        <f>E20+E21+E22+E23</f>
        <v>1162735.2</v>
      </c>
    </row>
    <row r="20" spans="1:6" s="17" customFormat="1" ht="93.75" customHeight="1">
      <c r="A20" s="25" t="s">
        <v>42</v>
      </c>
      <c r="B20" s="30">
        <v>791</v>
      </c>
      <c r="C20" s="26" t="s">
        <v>45</v>
      </c>
      <c r="D20" s="27">
        <v>100</v>
      </c>
      <c r="E20" s="53">
        <v>867188.96</v>
      </c>
      <c r="F20" s="29"/>
    </row>
    <row r="21" spans="1:6" s="17" customFormat="1" ht="37.5">
      <c r="A21" s="25" t="s">
        <v>46</v>
      </c>
      <c r="B21" s="30">
        <v>791</v>
      </c>
      <c r="C21" s="26" t="s">
        <v>45</v>
      </c>
      <c r="D21" s="27">
        <v>200</v>
      </c>
      <c r="E21" s="53">
        <v>286228.24</v>
      </c>
      <c r="F21" s="15"/>
    </row>
    <row r="22" spans="1:6" s="17" customFormat="1" ht="18.75">
      <c r="A22" s="25" t="s">
        <v>47</v>
      </c>
      <c r="B22" s="30">
        <v>791</v>
      </c>
      <c r="C22" s="26" t="s">
        <v>45</v>
      </c>
      <c r="D22" s="27">
        <v>800</v>
      </c>
      <c r="E22" s="53">
        <v>4928</v>
      </c>
      <c r="F22" s="15"/>
    </row>
    <row r="23" spans="1:6" s="17" customFormat="1" ht="37.5">
      <c r="A23" s="25" t="s">
        <v>46</v>
      </c>
      <c r="B23" s="30">
        <v>791</v>
      </c>
      <c r="C23" s="26" t="s">
        <v>138</v>
      </c>
      <c r="D23" s="27">
        <v>200</v>
      </c>
      <c r="E23" s="53">
        <v>4390</v>
      </c>
      <c r="F23" s="15"/>
    </row>
    <row r="24" spans="1:6" s="28" customFormat="1" ht="78" customHeight="1">
      <c r="A24" s="51" t="s">
        <v>97</v>
      </c>
      <c r="B24" s="30">
        <v>791</v>
      </c>
      <c r="C24" s="21">
        <v>1200000000</v>
      </c>
      <c r="D24" s="21"/>
      <c r="E24" s="54">
        <f>E26+E27</f>
        <v>230191.04</v>
      </c>
      <c r="F24" s="29"/>
    </row>
    <row r="25" spans="1:6" s="28" customFormat="1" ht="38.25" customHeight="1">
      <c r="A25" s="25" t="s">
        <v>92</v>
      </c>
      <c r="B25" s="30">
        <v>791</v>
      </c>
      <c r="C25" s="27">
        <v>1200000000</v>
      </c>
      <c r="D25" s="27"/>
      <c r="E25" s="53">
        <f>E26+E27</f>
        <v>230191.04</v>
      </c>
      <c r="F25" s="29"/>
    </row>
    <row r="26" spans="1:6" s="17" customFormat="1" ht="40.5" customHeight="1">
      <c r="A26" s="73" t="s">
        <v>46</v>
      </c>
      <c r="B26" s="66">
        <v>791</v>
      </c>
      <c r="C26" s="27">
        <v>1200009040</v>
      </c>
      <c r="D26" s="27">
        <v>200</v>
      </c>
      <c r="E26" s="53">
        <v>197849.04</v>
      </c>
      <c r="F26" s="15"/>
    </row>
    <row r="27" spans="1:6" s="17" customFormat="1" ht="22.5" customHeight="1">
      <c r="A27" s="73" t="s">
        <v>47</v>
      </c>
      <c r="B27" s="66">
        <v>791</v>
      </c>
      <c r="C27" s="27">
        <v>1200092360</v>
      </c>
      <c r="D27" s="27">
        <v>800</v>
      </c>
      <c r="E27" s="53">
        <v>32342</v>
      </c>
      <c r="F27" s="15"/>
    </row>
    <row r="28" spans="1:6" s="23" customFormat="1" ht="19.5">
      <c r="A28" s="94" t="s">
        <v>103</v>
      </c>
      <c r="B28" s="30">
        <v>791</v>
      </c>
      <c r="C28" s="24" t="s">
        <v>104</v>
      </c>
      <c r="D28" s="21"/>
      <c r="E28" s="54">
        <f>E29</f>
        <v>56251.44</v>
      </c>
      <c r="F28" s="64"/>
    </row>
    <row r="29" spans="1:6" s="65" customFormat="1" ht="75">
      <c r="A29" s="25" t="s">
        <v>48</v>
      </c>
      <c r="B29" s="30">
        <v>791</v>
      </c>
      <c r="C29" s="26" t="s">
        <v>105</v>
      </c>
      <c r="D29" s="27"/>
      <c r="E29" s="53">
        <f>E30+E31</f>
        <v>56251.44</v>
      </c>
      <c r="F29" s="64"/>
    </row>
    <row r="30" spans="1:6" s="64" customFormat="1" ht="94.5" customHeight="1">
      <c r="A30" s="25" t="s">
        <v>42</v>
      </c>
      <c r="B30" s="30">
        <v>791</v>
      </c>
      <c r="C30" s="26" t="s">
        <v>105</v>
      </c>
      <c r="D30" s="27">
        <v>100</v>
      </c>
      <c r="E30" s="53">
        <v>53251.44</v>
      </c>
      <c r="F30" s="65"/>
    </row>
    <row r="31" spans="1:6" s="23" customFormat="1" ht="33.75" customHeight="1">
      <c r="A31" s="96" t="s">
        <v>46</v>
      </c>
      <c r="B31" s="30">
        <v>791</v>
      </c>
      <c r="C31" s="26" t="s">
        <v>105</v>
      </c>
      <c r="D31" s="27">
        <v>200</v>
      </c>
      <c r="E31" s="53">
        <v>3000</v>
      </c>
      <c r="F31" s="64"/>
    </row>
    <row r="32" spans="1:6" s="23" customFormat="1" ht="76.5" customHeight="1">
      <c r="A32" s="97" t="s">
        <v>151</v>
      </c>
      <c r="B32" s="98">
        <v>791</v>
      </c>
      <c r="C32" s="84">
        <v>1100000000</v>
      </c>
      <c r="D32" s="92"/>
      <c r="E32" s="77">
        <v>95328.9</v>
      </c>
      <c r="F32" s="64"/>
    </row>
    <row r="33" spans="1:6" s="23" customFormat="1" ht="33.75" customHeight="1">
      <c r="A33" s="99" t="s">
        <v>152</v>
      </c>
      <c r="B33" s="100">
        <v>791</v>
      </c>
      <c r="C33" s="93">
        <v>1100003330</v>
      </c>
      <c r="D33" s="85"/>
      <c r="E33" s="89">
        <v>95328.9</v>
      </c>
      <c r="F33" s="64"/>
    </row>
    <row r="34" spans="1:6" s="23" customFormat="1" ht="33.75" customHeight="1">
      <c r="A34" s="99" t="s">
        <v>46</v>
      </c>
      <c r="B34" s="100">
        <v>791</v>
      </c>
      <c r="C34" s="93">
        <v>1100003330</v>
      </c>
      <c r="D34" s="85">
        <v>200</v>
      </c>
      <c r="E34" s="89">
        <v>95328.9</v>
      </c>
      <c r="F34" s="64"/>
    </row>
    <row r="35" spans="1:6" s="29" customFormat="1" ht="98.25" customHeight="1">
      <c r="A35" s="51" t="s">
        <v>95</v>
      </c>
      <c r="B35" s="20">
        <v>791</v>
      </c>
      <c r="C35" s="21">
        <v>160000000</v>
      </c>
      <c r="D35" s="21"/>
      <c r="E35" s="54">
        <f>E36</f>
        <v>270826.57999999996</v>
      </c>
    </row>
    <row r="36" spans="1:6" ht="37.5">
      <c r="A36" s="25" t="s">
        <v>49</v>
      </c>
      <c r="B36" s="30">
        <v>791</v>
      </c>
      <c r="C36" s="27">
        <v>1600024300</v>
      </c>
      <c r="D36" s="27"/>
      <c r="E36" s="53">
        <f>E37+E38</f>
        <v>270826.57999999996</v>
      </c>
      <c r="F36" s="29"/>
    </row>
    <row r="37" spans="1:6" s="29" customFormat="1" ht="43.5" customHeight="1">
      <c r="A37" s="25" t="s">
        <v>42</v>
      </c>
      <c r="B37" s="30">
        <v>791</v>
      </c>
      <c r="C37" s="27">
        <v>1600024300</v>
      </c>
      <c r="D37" s="27">
        <v>100</v>
      </c>
      <c r="E37" s="53">
        <v>251775.58</v>
      </c>
      <c r="F37" s="15"/>
    </row>
    <row r="38" spans="1:6" ht="37.5">
      <c r="A38" s="25" t="s">
        <v>46</v>
      </c>
      <c r="B38" s="30">
        <v>791</v>
      </c>
      <c r="C38" s="27">
        <v>1600024300</v>
      </c>
      <c r="D38" s="27">
        <v>200</v>
      </c>
      <c r="E38" s="53">
        <v>19051</v>
      </c>
    </row>
    <row r="39" spans="1:6" s="29" customFormat="1" ht="78">
      <c r="A39" s="51" t="s">
        <v>157</v>
      </c>
      <c r="B39" s="20">
        <v>791</v>
      </c>
      <c r="C39" s="21">
        <v>210000000</v>
      </c>
      <c r="D39" s="21"/>
      <c r="E39" s="54">
        <f>E40+E42+E44+E46+E48</f>
        <v>1798982.8</v>
      </c>
    </row>
    <row r="40" spans="1:6" s="29" customFormat="1" ht="18.75">
      <c r="A40" s="25" t="s">
        <v>50</v>
      </c>
      <c r="B40" s="30">
        <v>791</v>
      </c>
      <c r="C40" s="27">
        <v>2100003150</v>
      </c>
      <c r="D40" s="27"/>
      <c r="E40" s="53">
        <f>E41</f>
        <v>423982.84</v>
      </c>
      <c r="F40" s="15"/>
    </row>
    <row r="41" spans="1:6" ht="37.5">
      <c r="A41" s="25" t="s">
        <v>46</v>
      </c>
      <c r="B41" s="30">
        <v>791</v>
      </c>
      <c r="C41" s="27">
        <v>2100003150</v>
      </c>
      <c r="D41" s="27">
        <v>200</v>
      </c>
      <c r="E41" s="53">
        <v>423982.84</v>
      </c>
    </row>
    <row r="42" spans="1:6" ht="93.75">
      <c r="A42" s="25" t="s">
        <v>51</v>
      </c>
      <c r="B42" s="30">
        <v>791</v>
      </c>
      <c r="C42" s="27">
        <v>21000074040</v>
      </c>
      <c r="D42" s="27"/>
      <c r="E42" s="53">
        <f>E43</f>
        <v>400000</v>
      </c>
      <c r="F42" s="29"/>
    </row>
    <row r="43" spans="1:6" ht="37.5">
      <c r="A43" s="25" t="s">
        <v>46</v>
      </c>
      <c r="B43" s="30">
        <v>791</v>
      </c>
      <c r="C43" s="27">
        <v>21000074040</v>
      </c>
      <c r="D43" s="27">
        <v>200</v>
      </c>
      <c r="E43" s="53">
        <v>400000</v>
      </c>
    </row>
    <row r="44" spans="1:6" ht="49.5">
      <c r="A44" s="81" t="s">
        <v>139</v>
      </c>
      <c r="B44" s="30">
        <v>791</v>
      </c>
      <c r="C44" s="27" t="s">
        <v>140</v>
      </c>
      <c r="D44" s="27"/>
      <c r="E44" s="53">
        <v>674999.96</v>
      </c>
    </row>
    <row r="45" spans="1:6" ht="37.5">
      <c r="A45" s="25" t="s">
        <v>46</v>
      </c>
      <c r="B45" s="30">
        <v>791</v>
      </c>
      <c r="C45" s="27" t="s">
        <v>140</v>
      </c>
      <c r="D45" s="27">
        <v>200</v>
      </c>
      <c r="E45" s="53">
        <v>674999.96</v>
      </c>
    </row>
    <row r="46" spans="1:6" ht="66">
      <c r="A46" s="81" t="s">
        <v>141</v>
      </c>
      <c r="B46" s="30">
        <v>791</v>
      </c>
      <c r="C46" s="27" t="s">
        <v>142</v>
      </c>
      <c r="D46" s="27"/>
      <c r="E46" s="53">
        <v>120000</v>
      </c>
    </row>
    <row r="47" spans="1:6" ht="37.5">
      <c r="A47" s="25" t="s">
        <v>46</v>
      </c>
      <c r="B47" s="30">
        <v>791</v>
      </c>
      <c r="C47" s="27" t="s">
        <v>142</v>
      </c>
      <c r="D47" s="27">
        <v>200</v>
      </c>
      <c r="E47" s="53">
        <v>120000</v>
      </c>
    </row>
    <row r="48" spans="1:6" ht="66">
      <c r="A48" s="81" t="s">
        <v>143</v>
      </c>
      <c r="B48" s="30">
        <v>791</v>
      </c>
      <c r="C48" s="27" t="s">
        <v>144</v>
      </c>
      <c r="D48" s="27"/>
      <c r="E48" s="53">
        <v>180000</v>
      </c>
    </row>
    <row r="49" spans="1:6" ht="37.5">
      <c r="A49" s="25" t="s">
        <v>46</v>
      </c>
      <c r="B49" s="30">
        <v>791</v>
      </c>
      <c r="C49" s="27" t="s">
        <v>144</v>
      </c>
      <c r="D49" s="27">
        <v>200</v>
      </c>
      <c r="E49" s="53">
        <v>180000</v>
      </c>
    </row>
    <row r="50" spans="1:6" s="29" customFormat="1" ht="86.25">
      <c r="A50" s="95" t="s">
        <v>86</v>
      </c>
      <c r="B50" s="20">
        <v>791</v>
      </c>
      <c r="C50" s="21">
        <v>200000000</v>
      </c>
      <c r="D50" s="21"/>
      <c r="E50" s="54">
        <f>E51+E54+E61</f>
        <v>1054161.8199999998</v>
      </c>
    </row>
    <row r="51" spans="1:6" s="29" customFormat="1" ht="18.75">
      <c r="A51" s="46" t="s">
        <v>155</v>
      </c>
      <c r="B51" s="30">
        <v>791</v>
      </c>
      <c r="C51" s="27"/>
      <c r="D51" s="27"/>
      <c r="E51" s="53">
        <v>98760</v>
      </c>
    </row>
    <row r="52" spans="1:6" s="29" customFormat="1" ht="37.5">
      <c r="A52" s="46" t="s">
        <v>108</v>
      </c>
      <c r="B52" s="30">
        <v>791</v>
      </c>
      <c r="C52" s="27">
        <v>2000003560</v>
      </c>
      <c r="D52" s="27"/>
      <c r="E52" s="53">
        <v>98760</v>
      </c>
    </row>
    <row r="53" spans="1:6" s="29" customFormat="1" ht="37.5">
      <c r="A53" s="46" t="s">
        <v>46</v>
      </c>
      <c r="B53" s="30">
        <v>791</v>
      </c>
      <c r="C53" s="27">
        <v>2000003560</v>
      </c>
      <c r="D53" s="27">
        <v>200</v>
      </c>
      <c r="E53" s="53">
        <v>98760</v>
      </c>
    </row>
    <row r="54" spans="1:6" s="29" customFormat="1" ht="18.75">
      <c r="A54" s="25" t="s">
        <v>72</v>
      </c>
      <c r="B54" s="30">
        <v>791</v>
      </c>
      <c r="C54" s="27"/>
      <c r="D54" s="27"/>
      <c r="E54" s="53">
        <f>E55+E59</f>
        <v>755401.82</v>
      </c>
      <c r="F54" s="15"/>
    </row>
    <row r="55" spans="1:6" s="29" customFormat="1" ht="37.5">
      <c r="A55" s="25" t="s">
        <v>52</v>
      </c>
      <c r="B55" s="30">
        <v>791</v>
      </c>
      <c r="C55" s="27">
        <v>2000006050</v>
      </c>
      <c r="D55" s="27"/>
      <c r="E55" s="53">
        <f>SUM(E56:E58)</f>
        <v>655401.81999999995</v>
      </c>
      <c r="F55" s="15"/>
    </row>
    <row r="56" spans="1:6" ht="96.75" customHeight="1">
      <c r="A56" s="25" t="s">
        <v>42</v>
      </c>
      <c r="B56" s="30">
        <v>791</v>
      </c>
      <c r="C56" s="27">
        <v>2000006050</v>
      </c>
      <c r="D56" s="27">
        <v>100</v>
      </c>
      <c r="E56" s="53">
        <v>170226.03</v>
      </c>
    </row>
    <row r="57" spans="1:6" ht="37.5">
      <c r="A57" s="25" t="s">
        <v>46</v>
      </c>
      <c r="B57" s="30">
        <v>791</v>
      </c>
      <c r="C57" s="27">
        <v>2000006050</v>
      </c>
      <c r="D57" s="27">
        <v>200</v>
      </c>
      <c r="E57" s="53">
        <v>472327.79</v>
      </c>
      <c r="F57" s="29"/>
    </row>
    <row r="58" spans="1:6" ht="18.75">
      <c r="A58" s="25" t="s">
        <v>47</v>
      </c>
      <c r="B58" s="30">
        <v>791</v>
      </c>
      <c r="C58" s="27">
        <v>2000006050</v>
      </c>
      <c r="D58" s="27">
        <v>800</v>
      </c>
      <c r="E58" s="53">
        <v>12848</v>
      </c>
      <c r="F58" s="29"/>
    </row>
    <row r="59" spans="1:6" ht="93.75">
      <c r="A59" s="25" t="s">
        <v>51</v>
      </c>
      <c r="B59" s="30">
        <v>791</v>
      </c>
      <c r="C59" s="27">
        <v>2000074040</v>
      </c>
      <c r="D59" s="27"/>
      <c r="E59" s="53">
        <f>E60</f>
        <v>100000</v>
      </c>
    </row>
    <row r="60" spans="1:6" ht="37.5">
      <c r="A60" s="25" t="s">
        <v>46</v>
      </c>
      <c r="B60" s="30">
        <v>791</v>
      </c>
      <c r="C60" s="27">
        <v>2000074040</v>
      </c>
      <c r="D60" s="27">
        <v>200</v>
      </c>
      <c r="E60" s="53">
        <v>100000</v>
      </c>
    </row>
    <row r="61" spans="1:6" ht="37.5" customHeight="1">
      <c r="A61" s="50" t="s">
        <v>108</v>
      </c>
      <c r="B61" s="30">
        <v>791</v>
      </c>
      <c r="C61" s="82" t="s">
        <v>106</v>
      </c>
      <c r="D61" s="31"/>
      <c r="E61" s="53">
        <f>E62</f>
        <v>200000</v>
      </c>
    </row>
    <row r="62" spans="1:6" ht="37.5">
      <c r="A62" s="50" t="s">
        <v>156</v>
      </c>
      <c r="B62" s="30">
        <v>791</v>
      </c>
      <c r="C62" s="82" t="s">
        <v>106</v>
      </c>
      <c r="D62" s="31"/>
      <c r="E62" s="53">
        <f>E63</f>
        <v>200000</v>
      </c>
    </row>
    <row r="63" spans="1:6" ht="37.5">
      <c r="A63" s="25" t="s">
        <v>46</v>
      </c>
      <c r="B63" s="30">
        <v>791</v>
      </c>
      <c r="C63" s="82" t="s">
        <v>106</v>
      </c>
      <c r="D63" s="31" t="s">
        <v>107</v>
      </c>
      <c r="E63" s="53">
        <v>200000</v>
      </c>
    </row>
    <row r="64" spans="1:6" s="65" customFormat="1" ht="77.25" customHeight="1">
      <c r="A64" s="52" t="s">
        <v>145</v>
      </c>
      <c r="B64" s="20">
        <v>791</v>
      </c>
      <c r="C64" s="87" t="s">
        <v>147</v>
      </c>
      <c r="D64" s="68"/>
      <c r="E64" s="54">
        <f>E65</f>
        <v>41593.32</v>
      </c>
      <c r="F64" s="64"/>
    </row>
    <row r="65" spans="1:6" s="64" customFormat="1" ht="20.25" customHeight="1">
      <c r="A65" s="50" t="s">
        <v>96</v>
      </c>
      <c r="B65" s="30">
        <v>791</v>
      </c>
      <c r="C65" s="82" t="s">
        <v>148</v>
      </c>
      <c r="D65" s="31"/>
      <c r="E65" s="53">
        <f>E66</f>
        <v>41593.32</v>
      </c>
    </row>
    <row r="66" spans="1:6" s="64" customFormat="1" ht="60" customHeight="1">
      <c r="A66" s="50" t="s">
        <v>146</v>
      </c>
      <c r="B66" s="30">
        <v>791</v>
      </c>
      <c r="C66" s="82" t="s">
        <v>148</v>
      </c>
      <c r="D66" s="31" t="s">
        <v>53</v>
      </c>
      <c r="E66" s="53">
        <v>41593.32</v>
      </c>
      <c r="F66" s="65"/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" top="0.19685039370078741" bottom="0.19685039370078741" header="0" footer="0"/>
  <pageSetup paperSize="9" scale="80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topLeftCell="A76" zoomScale="80" zoomScaleNormal="80" workbookViewId="0">
      <selection activeCell="F9" sqref="F9"/>
    </sheetView>
  </sheetViews>
  <sheetFormatPr defaultRowHeight="15.75"/>
  <cols>
    <col min="1" max="1" width="55.7109375" style="17" customWidth="1"/>
    <col min="2" max="2" width="12" style="38" customWidth="1"/>
    <col min="3" max="3" width="21.42578125" style="39" customWidth="1"/>
    <col min="4" max="4" width="8.28515625" style="39" customWidth="1"/>
    <col min="5" max="5" width="16" style="40" customWidth="1"/>
    <col min="6" max="6" width="9.5703125" style="15" bestFit="1" customWidth="1"/>
    <col min="7" max="256" width="9.140625" style="15"/>
    <col min="257" max="257" width="55.7109375" style="15" customWidth="1"/>
    <col min="258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>
      <c r="A1" s="104" t="s">
        <v>78</v>
      </c>
      <c r="B1" s="104"/>
      <c r="C1" s="104"/>
      <c r="D1" s="104"/>
      <c r="E1" s="104"/>
    </row>
    <row r="2" spans="1:6" s="14" customFormat="1" ht="18.75" customHeight="1">
      <c r="A2" s="104" t="s">
        <v>82</v>
      </c>
      <c r="B2" s="104"/>
      <c r="C2" s="104"/>
      <c r="D2" s="104"/>
      <c r="E2" s="104"/>
    </row>
    <row r="3" spans="1:6" s="14" customFormat="1" ht="18.75" customHeight="1">
      <c r="A3" s="104" t="s">
        <v>0</v>
      </c>
      <c r="B3" s="104"/>
      <c r="C3" s="104"/>
      <c r="D3" s="104"/>
      <c r="E3" s="104"/>
    </row>
    <row r="4" spans="1:6" s="14" customFormat="1" ht="18.75">
      <c r="A4" s="104" t="s">
        <v>161</v>
      </c>
      <c r="B4" s="105"/>
      <c r="C4" s="105"/>
      <c r="D4" s="105"/>
      <c r="E4" s="105"/>
    </row>
    <row r="5" spans="1:6" s="14" customFormat="1" ht="18.75" customHeight="1">
      <c r="A5" s="104" t="s">
        <v>83</v>
      </c>
      <c r="B5" s="104"/>
      <c r="C5" s="104"/>
      <c r="D5" s="104"/>
      <c r="E5" s="104"/>
    </row>
    <row r="6" spans="1:6" s="14" customFormat="1" ht="18.75" customHeight="1">
      <c r="A6" s="104" t="s">
        <v>118</v>
      </c>
      <c r="B6" s="104"/>
      <c r="C6" s="104"/>
      <c r="D6" s="104"/>
      <c r="E6" s="104"/>
    </row>
    <row r="7" spans="1:6" s="14" customFormat="1" ht="18.75" customHeight="1">
      <c r="A7" s="104"/>
      <c r="B7" s="104"/>
      <c r="C7" s="104"/>
      <c r="D7" s="104"/>
      <c r="E7" s="104"/>
    </row>
    <row r="8" spans="1:6" ht="18.75">
      <c r="A8" s="106"/>
      <c r="B8" s="106"/>
      <c r="C8" s="106"/>
      <c r="D8" s="106"/>
      <c r="E8" s="106"/>
    </row>
    <row r="9" spans="1:6" ht="93" customHeight="1">
      <c r="A9" s="107" t="s">
        <v>119</v>
      </c>
      <c r="B9" s="107"/>
      <c r="C9" s="107"/>
      <c r="D9" s="107"/>
      <c r="E9" s="107"/>
      <c r="F9" s="16"/>
    </row>
    <row r="10" spans="1:6" s="17" customFormat="1">
      <c r="A10" s="115"/>
      <c r="B10" s="115"/>
      <c r="C10" s="115"/>
      <c r="D10" s="115"/>
      <c r="E10" s="115"/>
    </row>
    <row r="11" spans="1:6" ht="37.5">
      <c r="A11" s="4" t="s">
        <v>35</v>
      </c>
      <c r="B11" s="32" t="s">
        <v>54</v>
      </c>
      <c r="C11" s="33" t="s">
        <v>55</v>
      </c>
      <c r="D11" s="33" t="s">
        <v>38</v>
      </c>
      <c r="E11" s="34" t="s">
        <v>159</v>
      </c>
    </row>
    <row r="12" spans="1:6" ht="18.75">
      <c r="A12" s="3">
        <v>1</v>
      </c>
      <c r="B12" s="35" t="s">
        <v>79</v>
      </c>
      <c r="C12" s="36">
        <v>3</v>
      </c>
      <c r="D12" s="36">
        <v>4</v>
      </c>
      <c r="E12" s="41">
        <v>5</v>
      </c>
    </row>
    <row r="13" spans="1:6" ht="18.75">
      <c r="A13" s="6" t="s">
        <v>3</v>
      </c>
      <c r="B13" s="32"/>
      <c r="C13" s="33"/>
      <c r="D13" s="33"/>
      <c r="E13" s="77">
        <f>E14+E31+E37+E43+E60+E72+E77</f>
        <v>5488702.6600000001</v>
      </c>
    </row>
    <row r="14" spans="1:6" s="29" customFormat="1" ht="18.75" customHeight="1">
      <c r="A14" s="6" t="s">
        <v>56</v>
      </c>
      <c r="B14" s="32" t="s">
        <v>57</v>
      </c>
      <c r="C14" s="33"/>
      <c r="D14" s="33"/>
      <c r="E14" s="54">
        <f>E15+E19+E26</f>
        <v>2171557.7999999998</v>
      </c>
    </row>
    <row r="15" spans="1:6" ht="59.25" customHeight="1">
      <c r="A15" s="6" t="s">
        <v>58</v>
      </c>
      <c r="B15" s="35" t="s">
        <v>59</v>
      </c>
      <c r="C15" s="36"/>
      <c r="D15" s="36"/>
      <c r="E15" s="54">
        <f>E16</f>
        <v>778631.56</v>
      </c>
    </row>
    <row r="16" spans="1:6" ht="91.5" customHeight="1">
      <c r="A16" s="46" t="s">
        <v>84</v>
      </c>
      <c r="B16" s="35" t="s">
        <v>59</v>
      </c>
      <c r="C16" s="35" t="s">
        <v>39</v>
      </c>
      <c r="D16" s="36"/>
      <c r="E16" s="53">
        <f>E17</f>
        <v>778631.56</v>
      </c>
    </row>
    <row r="17" spans="1:6" ht="18.75">
      <c r="A17" s="25" t="s">
        <v>40</v>
      </c>
      <c r="B17" s="35" t="s">
        <v>59</v>
      </c>
      <c r="C17" s="35" t="s">
        <v>41</v>
      </c>
      <c r="D17" s="36"/>
      <c r="E17" s="53">
        <f>E18</f>
        <v>778631.56</v>
      </c>
    </row>
    <row r="18" spans="1:6" ht="94.5" customHeight="1">
      <c r="A18" s="25" t="s">
        <v>42</v>
      </c>
      <c r="B18" s="35" t="s">
        <v>59</v>
      </c>
      <c r="C18" s="35" t="s">
        <v>41</v>
      </c>
      <c r="D18" s="36">
        <v>100</v>
      </c>
      <c r="E18" s="53">
        <v>778631.56</v>
      </c>
    </row>
    <row r="19" spans="1:6" ht="91.5" customHeight="1">
      <c r="A19" s="6" t="s">
        <v>43</v>
      </c>
      <c r="B19" s="32" t="s">
        <v>60</v>
      </c>
      <c r="C19" s="33"/>
      <c r="D19" s="33"/>
      <c r="E19" s="54">
        <f>E20</f>
        <v>1162735.2</v>
      </c>
    </row>
    <row r="20" spans="1:6" ht="98.25" customHeight="1">
      <c r="A20" s="46" t="s">
        <v>85</v>
      </c>
      <c r="B20" s="35" t="s">
        <v>60</v>
      </c>
      <c r="C20" s="35" t="s">
        <v>39</v>
      </c>
      <c r="D20" s="36"/>
      <c r="E20" s="53">
        <f>E21</f>
        <v>1162735.2</v>
      </c>
    </row>
    <row r="21" spans="1:6" ht="37.5">
      <c r="A21" s="25" t="s">
        <v>44</v>
      </c>
      <c r="B21" s="35" t="s">
        <v>60</v>
      </c>
      <c r="C21" s="35" t="s">
        <v>45</v>
      </c>
      <c r="D21" s="36"/>
      <c r="E21" s="53">
        <f>E22+E23+E24+E25</f>
        <v>1162735.2</v>
      </c>
    </row>
    <row r="22" spans="1:6" ht="93.75" customHeight="1">
      <c r="A22" s="25" t="s">
        <v>42</v>
      </c>
      <c r="B22" s="35" t="s">
        <v>60</v>
      </c>
      <c r="C22" s="35" t="s">
        <v>45</v>
      </c>
      <c r="D22" s="36">
        <v>100</v>
      </c>
      <c r="E22" s="53">
        <v>867188.96</v>
      </c>
    </row>
    <row r="23" spans="1:6" ht="37.5">
      <c r="A23" s="25" t="s">
        <v>46</v>
      </c>
      <c r="B23" s="35" t="s">
        <v>60</v>
      </c>
      <c r="C23" s="35" t="s">
        <v>45</v>
      </c>
      <c r="D23" s="36">
        <v>200</v>
      </c>
      <c r="E23" s="53">
        <v>286228.24</v>
      </c>
    </row>
    <row r="24" spans="1:6" ht="18.75">
      <c r="A24" s="25" t="s">
        <v>47</v>
      </c>
      <c r="B24" s="35" t="s">
        <v>60</v>
      </c>
      <c r="C24" s="35" t="s">
        <v>45</v>
      </c>
      <c r="D24" s="36">
        <v>800</v>
      </c>
      <c r="E24" s="53">
        <v>4928</v>
      </c>
    </row>
    <row r="25" spans="1:6" ht="18.75">
      <c r="A25" s="25" t="s">
        <v>47</v>
      </c>
      <c r="B25" s="35" t="s">
        <v>60</v>
      </c>
      <c r="C25" s="35" t="s">
        <v>138</v>
      </c>
      <c r="D25" s="36">
        <v>200</v>
      </c>
      <c r="E25" s="53">
        <v>4390</v>
      </c>
    </row>
    <row r="26" spans="1:6" s="17" customFormat="1" ht="18.75">
      <c r="A26" s="6" t="s">
        <v>81</v>
      </c>
      <c r="B26" s="35" t="s">
        <v>80</v>
      </c>
      <c r="C26" s="26"/>
      <c r="D26" s="27"/>
      <c r="E26" s="54">
        <f>E27</f>
        <v>230191.04</v>
      </c>
      <c r="F26" s="15"/>
    </row>
    <row r="27" spans="1:6" s="28" customFormat="1" ht="75" customHeight="1">
      <c r="A27" s="46" t="s">
        <v>91</v>
      </c>
      <c r="B27" s="35" t="s">
        <v>80</v>
      </c>
      <c r="C27" s="27">
        <v>1200000000</v>
      </c>
      <c r="D27" s="27"/>
      <c r="E27" s="53">
        <f>E29+E30</f>
        <v>230191.04</v>
      </c>
      <c r="F27" s="29"/>
    </row>
    <row r="28" spans="1:6" s="28" customFormat="1" ht="38.25" customHeight="1">
      <c r="A28" s="25" t="s">
        <v>92</v>
      </c>
      <c r="B28" s="35" t="s">
        <v>80</v>
      </c>
      <c r="C28" s="27">
        <v>1200000000</v>
      </c>
      <c r="D28" s="27"/>
      <c r="E28" s="53">
        <f>E29+E30</f>
        <v>230191.04</v>
      </c>
      <c r="F28" s="29"/>
    </row>
    <row r="29" spans="1:6" s="17" customFormat="1" ht="33.75" customHeight="1">
      <c r="A29" s="72" t="s">
        <v>46</v>
      </c>
      <c r="B29" s="35" t="s">
        <v>80</v>
      </c>
      <c r="C29" s="27">
        <v>1200009040</v>
      </c>
      <c r="D29" s="27">
        <v>200</v>
      </c>
      <c r="E29" s="53">
        <v>197849.04</v>
      </c>
      <c r="F29" s="15"/>
    </row>
    <row r="30" spans="1:6" s="17" customFormat="1" ht="29.25" customHeight="1">
      <c r="A30" s="73" t="s">
        <v>47</v>
      </c>
      <c r="B30" s="71" t="s">
        <v>80</v>
      </c>
      <c r="C30" s="27">
        <v>1200092360</v>
      </c>
      <c r="D30" s="27">
        <v>800</v>
      </c>
      <c r="E30" s="53">
        <v>32342</v>
      </c>
      <c r="F30" s="15"/>
    </row>
    <row r="31" spans="1:6" s="29" customFormat="1" ht="18.75">
      <c r="A31" s="69" t="s">
        <v>61</v>
      </c>
      <c r="B31" s="32" t="s">
        <v>62</v>
      </c>
      <c r="C31" s="33"/>
      <c r="D31" s="33"/>
      <c r="E31" s="54">
        <f>E32</f>
        <v>56251.44</v>
      </c>
    </row>
    <row r="32" spans="1:6" ht="26.25" customHeight="1">
      <c r="A32" s="46" t="s">
        <v>103</v>
      </c>
      <c r="B32" s="35" t="s">
        <v>64</v>
      </c>
      <c r="C32" s="27">
        <v>9900000000</v>
      </c>
      <c r="D32" s="36"/>
      <c r="E32" s="53">
        <f>E33</f>
        <v>56251.44</v>
      </c>
    </row>
    <row r="33" spans="1:5" ht="22.5" customHeight="1">
      <c r="A33" s="25" t="s">
        <v>63</v>
      </c>
      <c r="B33" s="35" t="s">
        <v>64</v>
      </c>
      <c r="C33" s="26" t="s">
        <v>105</v>
      </c>
      <c r="D33" s="36"/>
      <c r="E33" s="53">
        <f>E34</f>
        <v>56251.44</v>
      </c>
    </row>
    <row r="34" spans="1:5" ht="75">
      <c r="A34" s="25" t="s">
        <v>48</v>
      </c>
      <c r="B34" s="35" t="s">
        <v>64</v>
      </c>
      <c r="C34" s="26" t="s">
        <v>105</v>
      </c>
      <c r="D34" s="36"/>
      <c r="E34" s="53">
        <f>SUM(E35:E36)</f>
        <v>56251.44</v>
      </c>
    </row>
    <row r="35" spans="1:5" ht="91.5" customHeight="1">
      <c r="A35" s="25" t="s">
        <v>42</v>
      </c>
      <c r="B35" s="35" t="s">
        <v>64</v>
      </c>
      <c r="C35" s="26" t="s">
        <v>105</v>
      </c>
      <c r="D35" s="36">
        <v>100</v>
      </c>
      <c r="E35" s="53">
        <v>53251.44</v>
      </c>
    </row>
    <row r="36" spans="1:5" ht="47.25" customHeight="1">
      <c r="A36" s="70" t="s">
        <v>46</v>
      </c>
      <c r="B36" s="35" t="s">
        <v>64</v>
      </c>
      <c r="C36" s="26" t="s">
        <v>105</v>
      </c>
      <c r="D36" s="36">
        <v>200</v>
      </c>
      <c r="E36" s="53">
        <v>3000</v>
      </c>
    </row>
    <row r="37" spans="1:5" s="29" customFormat="1" ht="56.25">
      <c r="A37" s="6" t="s">
        <v>65</v>
      </c>
      <c r="B37" s="32" t="s">
        <v>66</v>
      </c>
      <c r="C37" s="33"/>
      <c r="D37" s="33"/>
      <c r="E37" s="54">
        <f>E38</f>
        <v>270826.57999999996</v>
      </c>
    </row>
    <row r="38" spans="1:5" ht="18.75">
      <c r="A38" s="25" t="s">
        <v>67</v>
      </c>
      <c r="B38" s="35" t="s">
        <v>68</v>
      </c>
      <c r="C38" s="36"/>
      <c r="D38" s="36"/>
      <c r="E38" s="53">
        <f>E39</f>
        <v>270826.57999999996</v>
      </c>
    </row>
    <row r="39" spans="1:5" ht="92.25" customHeight="1">
      <c r="A39" s="46" t="s">
        <v>95</v>
      </c>
      <c r="B39" s="35" t="s">
        <v>68</v>
      </c>
      <c r="C39" s="21">
        <v>160000000</v>
      </c>
      <c r="D39" s="36"/>
      <c r="E39" s="53">
        <f>E40</f>
        <v>270826.57999999996</v>
      </c>
    </row>
    <row r="40" spans="1:5" ht="36.75" customHeight="1">
      <c r="A40" s="25" t="s">
        <v>49</v>
      </c>
      <c r="B40" s="35" t="s">
        <v>68</v>
      </c>
      <c r="C40" s="27">
        <v>1600024300</v>
      </c>
      <c r="D40" s="36"/>
      <c r="E40" s="53">
        <f>E41+E42</f>
        <v>270826.57999999996</v>
      </c>
    </row>
    <row r="41" spans="1:5" ht="40.5" customHeight="1">
      <c r="A41" s="25" t="s">
        <v>42</v>
      </c>
      <c r="B41" s="35" t="s">
        <v>68</v>
      </c>
      <c r="C41" s="27">
        <v>1600024300</v>
      </c>
      <c r="D41" s="36">
        <v>100</v>
      </c>
      <c r="E41" s="53">
        <v>251775.58</v>
      </c>
    </row>
    <row r="42" spans="1:5" ht="37.5">
      <c r="A42" s="25" t="s">
        <v>46</v>
      </c>
      <c r="B42" s="35" t="s">
        <v>68</v>
      </c>
      <c r="C42" s="27">
        <v>1600024300</v>
      </c>
      <c r="D42" s="36">
        <v>200</v>
      </c>
      <c r="E42" s="53">
        <v>19051</v>
      </c>
    </row>
    <row r="43" spans="1:5" s="29" customFormat="1" ht="18.75">
      <c r="A43" s="6" t="s">
        <v>69</v>
      </c>
      <c r="B43" s="32" t="s">
        <v>70</v>
      </c>
      <c r="C43" s="33"/>
      <c r="D43" s="33"/>
      <c r="E43" s="54">
        <f>E44+E56</f>
        <v>1894311.7</v>
      </c>
    </row>
    <row r="44" spans="1:5" ht="18.75">
      <c r="A44" s="25" t="s">
        <v>50</v>
      </c>
      <c r="B44" s="35" t="s">
        <v>71</v>
      </c>
      <c r="C44" s="36"/>
      <c r="D44" s="36"/>
      <c r="E44" s="53">
        <f>E45</f>
        <v>1798982.8</v>
      </c>
    </row>
    <row r="45" spans="1:5" ht="74.25" customHeight="1">
      <c r="A45" s="46" t="s">
        <v>153</v>
      </c>
      <c r="B45" s="35" t="s">
        <v>71</v>
      </c>
      <c r="C45" s="36">
        <v>2100000000</v>
      </c>
      <c r="D45" s="36"/>
      <c r="E45" s="53">
        <f>E46+E48+E50+E52+E54</f>
        <v>1798982.8</v>
      </c>
    </row>
    <row r="46" spans="1:5" ht="18.75">
      <c r="A46" s="25" t="s">
        <v>50</v>
      </c>
      <c r="B46" s="35" t="s">
        <v>71</v>
      </c>
      <c r="C46" s="36">
        <v>2100003150</v>
      </c>
      <c r="D46" s="36"/>
      <c r="E46" s="53">
        <f>E47</f>
        <v>423982.84</v>
      </c>
    </row>
    <row r="47" spans="1:5" ht="37.5">
      <c r="A47" s="25" t="s">
        <v>46</v>
      </c>
      <c r="B47" s="35" t="s">
        <v>71</v>
      </c>
      <c r="C47" s="36">
        <v>2100003150</v>
      </c>
      <c r="D47" s="36">
        <v>200</v>
      </c>
      <c r="E47" s="53">
        <v>423982.84</v>
      </c>
    </row>
    <row r="48" spans="1:5" ht="93.75">
      <c r="A48" s="25" t="s">
        <v>51</v>
      </c>
      <c r="B48" s="35" t="s">
        <v>71</v>
      </c>
      <c r="C48" s="36">
        <v>21000074040</v>
      </c>
      <c r="D48" s="36"/>
      <c r="E48" s="53">
        <f>E49</f>
        <v>400000</v>
      </c>
    </row>
    <row r="49" spans="1:5" ht="37.5">
      <c r="A49" s="25" t="s">
        <v>46</v>
      </c>
      <c r="B49" s="35" t="s">
        <v>71</v>
      </c>
      <c r="C49" s="36">
        <v>21000074040</v>
      </c>
      <c r="D49" s="36">
        <v>200</v>
      </c>
      <c r="E49" s="53">
        <v>400000</v>
      </c>
    </row>
    <row r="50" spans="1:5" ht="56.25">
      <c r="A50" s="88" t="s">
        <v>139</v>
      </c>
      <c r="B50" s="93" t="s">
        <v>71</v>
      </c>
      <c r="C50" s="85" t="s">
        <v>140</v>
      </c>
      <c r="D50" s="85"/>
      <c r="E50" s="89">
        <f>E51</f>
        <v>674999.96</v>
      </c>
    </row>
    <row r="51" spans="1:5" ht="37.5">
      <c r="A51" s="25" t="s">
        <v>46</v>
      </c>
      <c r="B51" s="35" t="s">
        <v>71</v>
      </c>
      <c r="C51" s="36" t="s">
        <v>140</v>
      </c>
      <c r="D51" s="36">
        <v>200</v>
      </c>
      <c r="E51" s="53">
        <v>674999.96</v>
      </c>
    </row>
    <row r="52" spans="1:5" ht="75">
      <c r="A52" s="25" t="s">
        <v>141</v>
      </c>
      <c r="B52" s="35" t="s">
        <v>71</v>
      </c>
      <c r="C52" s="36" t="s">
        <v>142</v>
      </c>
      <c r="D52" s="36"/>
      <c r="E52" s="53">
        <f>E53</f>
        <v>120000</v>
      </c>
    </row>
    <row r="53" spans="1:5" ht="37.5">
      <c r="A53" s="25" t="s">
        <v>46</v>
      </c>
      <c r="B53" s="35" t="s">
        <v>71</v>
      </c>
      <c r="C53" s="36" t="s">
        <v>142</v>
      </c>
      <c r="D53" s="36">
        <v>200</v>
      </c>
      <c r="E53" s="53">
        <v>120000</v>
      </c>
    </row>
    <row r="54" spans="1:5" ht="66">
      <c r="A54" s="81" t="s">
        <v>143</v>
      </c>
      <c r="B54" s="35" t="s">
        <v>71</v>
      </c>
      <c r="C54" s="36" t="s">
        <v>144</v>
      </c>
      <c r="D54" s="36"/>
      <c r="E54" s="53">
        <f>E55</f>
        <v>180000</v>
      </c>
    </row>
    <row r="55" spans="1:5" ht="37.5">
      <c r="A55" s="25" t="s">
        <v>46</v>
      </c>
      <c r="B55" s="35" t="s">
        <v>71</v>
      </c>
      <c r="C55" s="36" t="s">
        <v>144</v>
      </c>
      <c r="D55" s="36">
        <v>200</v>
      </c>
      <c r="E55" s="53">
        <v>180000</v>
      </c>
    </row>
    <row r="56" spans="1:5" ht="37.5">
      <c r="A56" s="88" t="s">
        <v>149</v>
      </c>
      <c r="B56" s="93" t="s">
        <v>150</v>
      </c>
      <c r="C56" s="85"/>
      <c r="D56" s="85"/>
      <c r="E56" s="89">
        <f>E57</f>
        <v>95328.9</v>
      </c>
    </row>
    <row r="57" spans="1:5" ht="75.75" customHeight="1">
      <c r="A57" s="101" t="s">
        <v>151</v>
      </c>
      <c r="B57" s="93" t="s">
        <v>150</v>
      </c>
      <c r="C57" s="85">
        <v>1100000000</v>
      </c>
      <c r="D57" s="85"/>
      <c r="E57" s="89">
        <v>95328.9</v>
      </c>
    </row>
    <row r="58" spans="1:5" ht="37.5">
      <c r="A58" s="88" t="s">
        <v>152</v>
      </c>
      <c r="B58" s="93" t="s">
        <v>150</v>
      </c>
      <c r="C58" s="85">
        <v>1100003330</v>
      </c>
      <c r="D58" s="85"/>
      <c r="E58" s="89">
        <v>95328.9</v>
      </c>
    </row>
    <row r="59" spans="1:5" ht="37.5">
      <c r="A59" s="88" t="s">
        <v>46</v>
      </c>
      <c r="B59" s="93" t="s">
        <v>150</v>
      </c>
      <c r="C59" s="85">
        <v>1100003330</v>
      </c>
      <c r="D59" s="85">
        <v>200</v>
      </c>
      <c r="E59" s="89">
        <v>95328.9</v>
      </c>
    </row>
    <row r="60" spans="1:5" ht="22.5" customHeight="1">
      <c r="A60" s="83" t="s">
        <v>93</v>
      </c>
      <c r="B60" s="84" t="s">
        <v>94</v>
      </c>
      <c r="C60" s="85"/>
      <c r="D60" s="85"/>
      <c r="E60" s="77">
        <f>E61</f>
        <v>854161.82</v>
      </c>
    </row>
    <row r="61" spans="1:5" ht="93.75">
      <c r="A61" s="46" t="s">
        <v>98</v>
      </c>
      <c r="B61" s="35"/>
      <c r="C61" s="36">
        <v>2000000000</v>
      </c>
      <c r="D61" s="36"/>
      <c r="E61" s="53">
        <f>E62+E65</f>
        <v>854161.82</v>
      </c>
    </row>
    <row r="62" spans="1:5" ht="18.75">
      <c r="A62" s="101" t="s">
        <v>155</v>
      </c>
      <c r="B62" s="93" t="s">
        <v>154</v>
      </c>
      <c r="C62" s="85"/>
      <c r="D62" s="85"/>
      <c r="E62" s="89">
        <f>E63</f>
        <v>98760</v>
      </c>
    </row>
    <row r="63" spans="1:5" ht="37.5">
      <c r="A63" s="101" t="s">
        <v>108</v>
      </c>
      <c r="B63" s="93" t="s">
        <v>154</v>
      </c>
      <c r="C63" s="85">
        <v>2000003560</v>
      </c>
      <c r="D63" s="85"/>
      <c r="E63" s="89">
        <v>98760</v>
      </c>
    </row>
    <row r="64" spans="1:5" ht="37.5">
      <c r="A64" s="101" t="s">
        <v>46</v>
      </c>
      <c r="B64" s="93" t="s">
        <v>154</v>
      </c>
      <c r="C64" s="85">
        <v>2000003560</v>
      </c>
      <c r="D64" s="85">
        <v>200</v>
      </c>
      <c r="E64" s="89">
        <v>98760</v>
      </c>
    </row>
    <row r="65" spans="1:6" ht="18.75">
      <c r="A65" s="25" t="s">
        <v>72</v>
      </c>
      <c r="B65" s="35" t="s">
        <v>73</v>
      </c>
      <c r="C65" s="36"/>
      <c r="D65" s="36"/>
      <c r="E65" s="53">
        <f>E66+E70</f>
        <v>755401.82</v>
      </c>
    </row>
    <row r="66" spans="1:6" ht="37.5">
      <c r="A66" s="37" t="s">
        <v>52</v>
      </c>
      <c r="B66" s="35" t="s">
        <v>73</v>
      </c>
      <c r="C66" s="36">
        <v>2000006050</v>
      </c>
      <c r="D66" s="36"/>
      <c r="E66" s="53">
        <f>SUM(E67:E69)</f>
        <v>655401.81999999995</v>
      </c>
    </row>
    <row r="67" spans="1:6" ht="96.75" customHeight="1">
      <c r="A67" s="37" t="s">
        <v>42</v>
      </c>
      <c r="B67" s="35" t="s">
        <v>73</v>
      </c>
      <c r="C67" s="36">
        <v>2000006050</v>
      </c>
      <c r="D67" s="36">
        <v>100</v>
      </c>
      <c r="E67" s="53">
        <v>170226.03</v>
      </c>
    </row>
    <row r="68" spans="1:6" ht="37.5">
      <c r="A68" s="25" t="s">
        <v>46</v>
      </c>
      <c r="B68" s="35" t="s">
        <v>73</v>
      </c>
      <c r="C68" s="36">
        <v>2000006050</v>
      </c>
      <c r="D68" s="36">
        <v>200</v>
      </c>
      <c r="E68" s="53">
        <v>472327.79</v>
      </c>
    </row>
    <row r="69" spans="1:6" ht="18.75">
      <c r="A69" s="25" t="s">
        <v>47</v>
      </c>
      <c r="B69" s="35" t="s">
        <v>73</v>
      </c>
      <c r="C69" s="27">
        <v>2000006050</v>
      </c>
      <c r="D69" s="27">
        <v>800</v>
      </c>
      <c r="E69" s="53">
        <v>12848</v>
      </c>
      <c r="F69" s="29"/>
    </row>
    <row r="70" spans="1:6" ht="96.75" customHeight="1">
      <c r="A70" s="37" t="s">
        <v>51</v>
      </c>
      <c r="B70" s="35" t="s">
        <v>73</v>
      </c>
      <c r="C70" s="36">
        <v>20000074040</v>
      </c>
      <c r="D70" s="36"/>
      <c r="E70" s="53">
        <f>E71</f>
        <v>100000</v>
      </c>
    </row>
    <row r="71" spans="1:6" ht="44.25" customHeight="1">
      <c r="A71" s="37" t="s">
        <v>46</v>
      </c>
      <c r="B71" s="35" t="s">
        <v>73</v>
      </c>
      <c r="C71" s="36">
        <v>20000074040</v>
      </c>
      <c r="D71" s="36">
        <v>200</v>
      </c>
      <c r="E71" s="53">
        <v>100000</v>
      </c>
    </row>
    <row r="72" spans="1:6" ht="37.5">
      <c r="A72" s="74" t="s">
        <v>109</v>
      </c>
      <c r="B72" s="32" t="s">
        <v>110</v>
      </c>
      <c r="C72" s="49"/>
      <c r="D72" s="31"/>
      <c r="E72" s="54">
        <f>E73</f>
        <v>200000</v>
      </c>
    </row>
    <row r="73" spans="1:6" ht="86.25" customHeight="1">
      <c r="A73" s="86" t="s">
        <v>114</v>
      </c>
      <c r="B73" s="35" t="s">
        <v>111</v>
      </c>
      <c r="C73" s="36">
        <v>2000000000</v>
      </c>
      <c r="D73" s="36"/>
      <c r="E73" s="53">
        <f>E75</f>
        <v>200000</v>
      </c>
    </row>
    <row r="74" spans="1:6" ht="38.25" customHeight="1">
      <c r="A74" s="50" t="s">
        <v>108</v>
      </c>
      <c r="B74" s="35" t="s">
        <v>111</v>
      </c>
      <c r="C74" s="82" t="s">
        <v>106</v>
      </c>
      <c r="D74" s="31"/>
      <c r="E74" s="53">
        <f>E75</f>
        <v>200000</v>
      </c>
    </row>
    <row r="75" spans="1:6" ht="37.5">
      <c r="A75" s="50" t="s">
        <v>156</v>
      </c>
      <c r="B75" s="35" t="s">
        <v>111</v>
      </c>
      <c r="C75" s="82" t="s">
        <v>106</v>
      </c>
      <c r="D75" s="31"/>
      <c r="E75" s="53">
        <f>E76</f>
        <v>200000</v>
      </c>
    </row>
    <row r="76" spans="1:6" ht="37.5">
      <c r="A76" s="25" t="s">
        <v>46</v>
      </c>
      <c r="B76" s="35" t="s">
        <v>111</v>
      </c>
      <c r="C76" s="82" t="s">
        <v>106</v>
      </c>
      <c r="D76" s="31" t="s">
        <v>107</v>
      </c>
      <c r="E76" s="53">
        <v>200000</v>
      </c>
    </row>
    <row r="77" spans="1:6" ht="19.5" customHeight="1">
      <c r="A77" s="20" t="s">
        <v>112</v>
      </c>
      <c r="B77" s="31" t="s">
        <v>113</v>
      </c>
      <c r="C77" s="31"/>
      <c r="D77" s="31"/>
      <c r="E77" s="54">
        <f>E78</f>
        <v>41593.32</v>
      </c>
    </row>
    <row r="78" spans="1:6" s="29" customFormat="1" ht="74.25" customHeight="1">
      <c r="A78" s="67" t="s">
        <v>145</v>
      </c>
      <c r="B78" s="31" t="s">
        <v>113</v>
      </c>
      <c r="C78" s="82" t="s">
        <v>147</v>
      </c>
      <c r="D78" s="68"/>
      <c r="E78" s="53">
        <f>E79</f>
        <v>41593.32</v>
      </c>
      <c r="F78" s="15"/>
    </row>
    <row r="79" spans="1:6" ht="21.75" customHeight="1">
      <c r="A79" s="50" t="s">
        <v>96</v>
      </c>
      <c r="B79" s="31" t="s">
        <v>113</v>
      </c>
      <c r="C79" s="82" t="s">
        <v>148</v>
      </c>
      <c r="D79" s="31"/>
      <c r="E79" s="53">
        <f>E80</f>
        <v>41593.32</v>
      </c>
    </row>
    <row r="80" spans="1:6" ht="57.75" customHeight="1">
      <c r="A80" s="50" t="s">
        <v>146</v>
      </c>
      <c r="B80" s="31" t="s">
        <v>113</v>
      </c>
      <c r="C80" s="82" t="s">
        <v>148</v>
      </c>
      <c r="D80" s="31" t="s">
        <v>53</v>
      </c>
      <c r="E80" s="53">
        <v>41593.32</v>
      </c>
      <c r="F80" s="29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Админ</cp:lastModifiedBy>
  <cp:lastPrinted>2021-04-13T04:53:39Z</cp:lastPrinted>
  <dcterms:created xsi:type="dcterms:W3CDTF">2017-05-11T09:49:56Z</dcterms:created>
  <dcterms:modified xsi:type="dcterms:W3CDTF">2021-06-07T04:10:55Z</dcterms:modified>
</cp:coreProperties>
</file>