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903" activeTab="9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<sst xmlns="http://schemas.openxmlformats.org/spreadsheetml/2006/main" count="755" uniqueCount="189">
  <si>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</si>
  <si>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</si>
  <si>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</si>
  <si>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</si>
  <si>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</si>
  <si>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</si>
  <si>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</si>
  <si>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</si>
  <si>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</si>
  <si>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</si>
  <si>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</si>
  <si>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</si>
  <si>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</si>
  <si>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</si>
  <si>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</si>
  <si>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</si>
  <si>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</si>
  <si>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</si>
  <si>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</si>
  <si>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</si>
  <si>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</si>
  <si>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</si>
  <si>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</si>
  <si>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</si>
  <si>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</si>
  <si>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</si>
  <si>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</si>
  <si>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</si>
  <si>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</si>
  <si>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</si>
  <si>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</si>
  <si>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</si>
  <si>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</si>
  <si>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</si>
  <si>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</si>
  <si>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</si>
  <si>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</si>
  <si>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</si>
  <si>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</si>
  <si>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</si>
  <si>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</si>
  <si>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</si>
  <si>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</si>
  <si>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</si>
  <si>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</si>
  <si>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</si>
  <si>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</si>
  <si>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</si>
  <si>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</si>
  <si>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</si>
  <si>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</si>
  <si>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</si>
  <si>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</si>
  <si>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</si>
  <si>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</si>
  <si>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</si>
  <si>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</si>
  <si>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</si>
  <si>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</si>
  <si>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</si>
  <si>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</si>
  <si>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</si>
  <si>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</si>
  <si>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</si>
  <si>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</si>
  <si>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</si>
  <si>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</si>
  <si>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</si>
  <si>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</si>
  <si>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</si>
  <si>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</si>
  <si>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</si>
  <si>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</si>
  <si>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</si>
  <si>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</si>
  <si>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</si>
  <si>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</si>
  <si>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</si>
  <si>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</si>
  <si>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</si>
  <si>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</si>
  <si>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</si>
  <si>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</si>
  <si>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</si>
  <si>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</si>
  <si>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</si>
  <si>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</si>
  <si>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</si>
  <si>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</si>
  <si>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</si>
  <si>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</si>
  <si>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</si>
  <si>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</si>
  <si>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</si>
  <si>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</si>
  <si>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</si>
  <si>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</si>
  <si>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</si>
  <si>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</si>
  <si>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</si>
  <si>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</si>
  <si>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</si>
  <si>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</si>
  <si>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</si>
  <si>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</si>
  <si>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</si>
  <si>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</si>
  <si>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</si>
  <si>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</si>
  <si>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</si>
  <si>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</si>
  <si>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</si>
  <si>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</si>
  <si>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</si>
  <si>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</si>
  <si>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</si>
  <si>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</si>
  <si>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</si>
  <si>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</si>
  <si>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</si>
  <si>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</si>
  <si>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</si>
  <si>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</si>
  <si>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</si>
  <si>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</si>
  <si>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</si>
  <si>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</si>
  <si>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</si>
  <si>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</si>
  <si>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</si>
  <si>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</si>
  <si>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</si>
  <si>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</si>
  <si>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</si>
  <si>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</si>
  <si>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</si>
  <si>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</si>
  <si>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</si>
  <si>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</si>
  <si>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</si>
  <si>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</si>
  <si>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</si>
  <si>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</si>
  <si>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</si>
  <si>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</si>
  <si>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</si>
  <si>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</si>
  <si>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</si>
  <si>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</si>
  <si>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</si>
  <si>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</si>
  <si>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</si>
  <si>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</si>
  <si>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</si>
  <si>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</si>
  <si>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</si>
  <si>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</si>
  <si>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</si>
  <si>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</si>
  <si>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</si>
  <si>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</si>
  <si>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</si>
  <si>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</si>
  <si>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Донской сельсовет</t>
  </si>
  <si>
    <t xml:space="preserve">«О бюджете сельского поселения Донской сельсовет  </t>
  </si>
  <si>
    <t>к решению Совета сельского поселения Донской  сельсовет</t>
  </si>
  <si>
    <t>«О бюджете сельского поселения Донской  сельсовет</t>
  </si>
  <si>
    <t xml:space="preserve">к решению Совета сельского поселения Донской сельсовет </t>
  </si>
  <si>
    <t xml:space="preserve">«О бюджете сельского поселения Донской сельсовет </t>
  </si>
  <si>
    <t>Муниципальная программа "Совершенствование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</si>
  <si>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Донской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</si>
  <si>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Донской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</si>
  <si>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</si>
  <si>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Донской сельсовет муниципального района Белебеевский район Республики Башкортостан"</t>
  </si>
  <si>
    <t>Администрация сельского поселения Донской сельсовет  муниципального района Белебеевский район Республики Башкортостан</t>
  </si>
  <si>
    <t>Содержание и обслуживание муниципальной казны</t>
  </si>
  <si>
    <t xml:space="preserve">от    декабря 2022 года № </t>
  </si>
  <si>
    <t>на 2023 год и плановый период 2024 и 2025 годов»</t>
  </si>
  <si>
    <t xml:space="preserve">Поступления доходов в бюджет сельского поселения Донской сельсовет муниципального района Белебеевский район Республики Башкортостан на  2023 год
</t>
  </si>
  <si>
    <t xml:space="preserve">Поступления доходов в бюджет  сельского поселения Донской  сельсовет муниципального района Белебеевский район Республики Башкортостан на плановый  2024 и 2025 годов  </t>
  </si>
  <si>
    <t>2025 год</t>
  </si>
  <si>
    <t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2023 год</t>
  </si>
  <si>
    <t xml:space="preserve">Распределение бюджетных ассигнований сельского поселения Донской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2024 и 2025 годов  </t>
  </si>
  <si>
    <t>Распределение бюджетных ассигнований сельского поселения Донской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2023 год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</si>
  <si>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2024 и 2025 годов  </t>
  </si>
  <si>
    <t>Ведомственная структура расходов бюджета сельского поселения Донской сельсовет  муниципального района Белебеевский район Республики Башкортостан  на  2023 год</t>
  </si>
  <si>
    <t xml:space="preserve">Ведомственная структура расходов бюджета сельского поселения Донской сельсовет муниципального района Белебеевский район Республики Башкортостан на плановый период 2024 и 2025 годов  </t>
  </si>
  <si>
    <t>Размеры межбюджетных трансфертов, передаваемых бюджетом сельского поселения Донской сельсовет  в бюджет муниципального района Белебеевский район Республики Башкортостан в соответствии с  заключенными  соглашениями на  2023 год</t>
  </si>
  <si>
    <t>Размеры межбюджетных трансфертов, передаваемых бюджетом сельского поселения Донской сельсовет  в бюджет муниципального района Белебеевский район Республики Башкортостан в соответствии с  заключенными  соглашениями, на 2024 и 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</si>
</sst>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172" fontId="2" fillId="0" borderId="10" xfId="0" applyNumberFormat="1" applyFont="1" applyFill="1" applyBorder="1" applyAlignment="1">
      <alignment horizontal="right" wrapText="1"/>
    </xf>
    <xf numFmtId="172" fontId="46" fillId="0" borderId="10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3"/>
  <sheetViews>
    <sheetView zoomScale="70" zoomScaleNormal="70" zoomScalePageLayoutView="0" workbookViewId="0" topLeftCell="A1">
      <selection activeCell="F42" sqref="F42"/>
    </sheetView>
  </sheetViews>
  <sheetFormatPr defaultColWidth="28.28125" defaultRowHeight="15"/>
  <cols>
    <col min="1" max="1" width="32.00390625" style="50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2" t="s">
        <v>2</v>
      </c>
      <c r="B1" s="112"/>
      <c r="C1" s="112"/>
    </row>
    <row r="2" spans="1:3" s="5" customFormat="1" ht="18.75">
      <c r="A2" s="112" t="s">
        <v>163</v>
      </c>
      <c r="B2" s="112"/>
      <c r="C2" s="112"/>
    </row>
    <row r="3" spans="1:3" s="5" customFormat="1" ht="18.75">
      <c r="A3" s="112" t="s">
        <v>1</v>
      </c>
      <c r="B3" s="112"/>
      <c r="C3" s="112"/>
    </row>
    <row r="4" spans="1:3" s="5" customFormat="1" ht="18.75" customHeight="1">
      <c r="A4" s="110" t="s">
        <v>176</v>
      </c>
      <c r="B4" s="110"/>
      <c r="C4" s="110"/>
    </row>
    <row r="5" spans="1:3" s="5" customFormat="1" ht="18" customHeight="1">
      <c r="A5" s="112" t="s">
        <v>164</v>
      </c>
      <c r="B5" s="112"/>
      <c r="C5" s="112"/>
    </row>
    <row r="6" spans="1:3" s="5" customFormat="1" ht="18" customHeight="1">
      <c r="A6" s="112" t="s">
        <v>1</v>
      </c>
      <c r="B6" s="112"/>
      <c r="C6" s="112"/>
    </row>
    <row r="7" spans="1:3" s="5" customFormat="1" ht="18" customHeight="1">
      <c r="A7" s="110" t="s">
        <v>177</v>
      </c>
      <c r="B7" s="110"/>
      <c r="C7" s="110"/>
    </row>
    <row r="8" spans="1:3" ht="74.25" customHeight="1">
      <c r="A8" s="111" t="s">
        <v>178</v>
      </c>
      <c r="B8" s="111"/>
      <c r="C8" s="111"/>
    </row>
    <row r="9" spans="1:3" ht="119.25" customHeight="1">
      <c r="A9" s="47" t="s">
        <v>6</v>
      </c>
      <c r="B9" s="47" t="s">
        <v>8</v>
      </c>
      <c r="C9" s="13" t="s">
        <v>154</v>
      </c>
    </row>
    <row r="10" spans="1:3" ht="18.75">
      <c r="A10" s="49">
        <v>1</v>
      </c>
      <c r="B10" s="49">
        <v>2</v>
      </c>
      <c r="C10" s="14">
        <v>3</v>
      </c>
    </row>
    <row r="11" spans="1:3" ht="18.75">
      <c r="A11" s="49"/>
      <c r="B11" s="48" t="s">
        <v>9</v>
      </c>
      <c r="C11" s="81">
        <f>C12+C38</f>
        <v>5174400</v>
      </c>
    </row>
    <row r="12" spans="1:3" ht="18.75">
      <c r="A12" s="62" t="s">
        <v>10</v>
      </c>
      <c r="B12" s="48" t="s">
        <v>11</v>
      </c>
      <c r="C12" s="81">
        <f>C13+C16+C19+C24+C26+C31+C34+C36</f>
        <v>1246100</v>
      </c>
    </row>
    <row r="13" spans="1:3" ht="18.75">
      <c r="A13" s="62" t="s">
        <v>12</v>
      </c>
      <c r="B13" s="48" t="s">
        <v>13</v>
      </c>
      <c r="C13" s="81">
        <f>C14</f>
        <v>75500</v>
      </c>
    </row>
    <row r="14" spans="1:3" ht="18.75">
      <c r="A14" s="63" t="s">
        <v>14</v>
      </c>
      <c r="B14" s="6" t="s">
        <v>15</v>
      </c>
      <c r="C14" s="82">
        <f>C15</f>
        <v>75500</v>
      </c>
    </row>
    <row r="15" spans="1:3" ht="99.75" customHeight="1">
      <c r="A15" s="63" t="s">
        <v>16</v>
      </c>
      <c r="B15" s="6" t="s">
        <v>17</v>
      </c>
      <c r="C15" s="82">
        <v>75500</v>
      </c>
    </row>
    <row r="16" spans="1:3" ht="18.75">
      <c r="A16" s="62" t="s">
        <v>18</v>
      </c>
      <c r="B16" s="48" t="s">
        <v>19</v>
      </c>
      <c r="C16" s="81">
        <f>C17</f>
        <v>1200</v>
      </c>
    </row>
    <row r="17" spans="1:3" ht="18.75">
      <c r="A17" s="63" t="s">
        <v>119</v>
      </c>
      <c r="B17" s="6" t="s">
        <v>20</v>
      </c>
      <c r="C17" s="83">
        <f>C18</f>
        <v>1200</v>
      </c>
    </row>
    <row r="18" spans="1:3" ht="18.75">
      <c r="A18" s="63" t="s">
        <v>21</v>
      </c>
      <c r="B18" s="6" t="s">
        <v>20</v>
      </c>
      <c r="C18" s="83">
        <v>1200</v>
      </c>
    </row>
    <row r="19" spans="1:3" ht="20.25" customHeight="1">
      <c r="A19" s="62" t="s">
        <v>22</v>
      </c>
      <c r="B19" s="48" t="s">
        <v>23</v>
      </c>
      <c r="C19" s="81">
        <f>C20+C21</f>
        <v>1117400</v>
      </c>
    </row>
    <row r="20" spans="1:3" ht="55.5" customHeight="1">
      <c r="A20" s="63" t="s">
        <v>72</v>
      </c>
      <c r="B20" s="6" t="s">
        <v>120</v>
      </c>
      <c r="C20" s="83">
        <v>20000</v>
      </c>
    </row>
    <row r="21" spans="1:3" ht="18.75">
      <c r="A21" s="63" t="s">
        <v>24</v>
      </c>
      <c r="B21" s="6" t="s">
        <v>25</v>
      </c>
      <c r="C21" s="83">
        <f>C22+C23</f>
        <v>1097400</v>
      </c>
    </row>
    <row r="22" spans="1:3" ht="38.25" customHeight="1">
      <c r="A22" s="63" t="s">
        <v>73</v>
      </c>
      <c r="B22" s="6" t="s">
        <v>129</v>
      </c>
      <c r="C22" s="83">
        <v>875000</v>
      </c>
    </row>
    <row r="23" spans="1:3" ht="39" customHeight="1">
      <c r="A23" s="63" t="s">
        <v>74</v>
      </c>
      <c r="B23" s="6" t="s">
        <v>128</v>
      </c>
      <c r="C23" s="83">
        <v>222400</v>
      </c>
    </row>
    <row r="24" spans="1:3" s="8" customFormat="1" ht="18.75">
      <c r="A24" s="62" t="s">
        <v>76</v>
      </c>
      <c r="B24" s="48" t="s">
        <v>26</v>
      </c>
      <c r="C24" s="81">
        <f>C25</f>
        <v>500</v>
      </c>
    </row>
    <row r="25" spans="1:3" ht="94.5" customHeight="1">
      <c r="A25" s="63" t="s">
        <v>75</v>
      </c>
      <c r="B25" s="6" t="s">
        <v>117</v>
      </c>
      <c r="C25" s="83">
        <v>500</v>
      </c>
    </row>
    <row r="26" spans="1:3" ht="56.25">
      <c r="A26" s="62" t="s">
        <v>27</v>
      </c>
      <c r="B26" s="48" t="s">
        <v>0</v>
      </c>
      <c r="C26" s="81">
        <f>C27+C30</f>
        <v>50000</v>
      </c>
    </row>
    <row r="27" spans="1:3" ht="97.5" customHeight="1">
      <c r="A27" s="63" t="s">
        <v>28</v>
      </c>
      <c r="B27" s="6" t="s">
        <v>29</v>
      </c>
      <c r="C27" s="83">
        <f>SUM(C28:C29)</f>
        <v>50000</v>
      </c>
    </row>
    <row r="28" spans="1:3" s="11" customFormat="1" ht="95.25" customHeight="1">
      <c r="A28" s="74" t="s">
        <v>113</v>
      </c>
      <c r="B28" s="75" t="s">
        <v>112</v>
      </c>
      <c r="C28" s="82">
        <v>50000</v>
      </c>
    </row>
    <row r="29" spans="1:3" ht="97.5" customHeight="1">
      <c r="A29" s="63" t="s">
        <v>114</v>
      </c>
      <c r="B29" s="76" t="s">
        <v>116</v>
      </c>
      <c r="C29" s="83">
        <v>0</v>
      </c>
    </row>
    <row r="30" spans="1:4" ht="99.75" customHeight="1" hidden="1">
      <c r="A30" s="77" t="s">
        <v>70</v>
      </c>
      <c r="B30" s="6" t="s">
        <v>118</v>
      </c>
      <c r="C30" s="83"/>
      <c r="D30" s="1" t="s">
        <v>130</v>
      </c>
    </row>
    <row r="31" spans="1:3" ht="40.5" customHeight="1">
      <c r="A31" s="62" t="s">
        <v>30</v>
      </c>
      <c r="B31" s="48" t="s">
        <v>121</v>
      </c>
      <c r="C31" s="81">
        <f>C32+C33</f>
        <v>500</v>
      </c>
    </row>
    <row r="32" spans="1:3" ht="36.75" customHeight="1">
      <c r="A32" s="63" t="s">
        <v>67</v>
      </c>
      <c r="B32" s="6" t="s">
        <v>71</v>
      </c>
      <c r="C32" s="83">
        <v>500</v>
      </c>
    </row>
    <row r="33" spans="1:3" ht="56.25">
      <c r="A33" s="78" t="s">
        <v>68</v>
      </c>
      <c r="B33" s="6" t="s">
        <v>125</v>
      </c>
      <c r="C33" s="83"/>
    </row>
    <row r="34" spans="1:3" ht="18.75">
      <c r="A34" s="62" t="s">
        <v>155</v>
      </c>
      <c r="B34" s="48" t="s">
        <v>156</v>
      </c>
      <c r="C34" s="81">
        <f>C35</f>
        <v>1000</v>
      </c>
    </row>
    <row r="35" spans="1:3" ht="75">
      <c r="A35" s="63" t="s">
        <v>157</v>
      </c>
      <c r="B35" s="6" t="s">
        <v>158</v>
      </c>
      <c r="C35" s="83">
        <v>1000</v>
      </c>
    </row>
    <row r="36" spans="1:3" ht="18.75">
      <c r="A36" s="62" t="s">
        <v>131</v>
      </c>
      <c r="B36" s="48" t="s">
        <v>132</v>
      </c>
      <c r="C36" s="81">
        <f>C37</f>
        <v>0</v>
      </c>
    </row>
    <row r="37" spans="1:3" ht="28.5" customHeight="1">
      <c r="A37" s="78" t="s">
        <v>69</v>
      </c>
      <c r="B37" s="79" t="s">
        <v>133</v>
      </c>
      <c r="C37" s="83"/>
    </row>
    <row r="38" spans="1:3" s="8" customFormat="1" ht="18.75">
      <c r="A38" s="62" t="s">
        <v>3</v>
      </c>
      <c r="B38" s="48" t="s">
        <v>31</v>
      </c>
      <c r="C38" s="81">
        <f>C39</f>
        <v>3928300</v>
      </c>
    </row>
    <row r="39" spans="1:3" s="8" customFormat="1" ht="56.25">
      <c r="A39" s="62" t="s">
        <v>122</v>
      </c>
      <c r="B39" s="48" t="s">
        <v>32</v>
      </c>
      <c r="C39" s="84">
        <f>SUM(C40:C43)</f>
        <v>3928300</v>
      </c>
    </row>
    <row r="40" spans="1:3" ht="56.25">
      <c r="A40" s="80" t="s">
        <v>126</v>
      </c>
      <c r="B40" s="6" t="s">
        <v>127</v>
      </c>
      <c r="C40" s="86">
        <v>3166300</v>
      </c>
    </row>
    <row r="41" spans="1:3" ht="56.25">
      <c r="A41" s="80" t="s">
        <v>123</v>
      </c>
      <c r="B41" s="6" t="s">
        <v>100</v>
      </c>
      <c r="C41" s="85">
        <v>62000</v>
      </c>
    </row>
    <row r="42" spans="1:3" ht="93.75" customHeight="1">
      <c r="A42" s="80" t="s">
        <v>124</v>
      </c>
      <c r="B42" s="6" t="s">
        <v>77</v>
      </c>
      <c r="C42" s="87">
        <v>200000</v>
      </c>
    </row>
    <row r="43" spans="1:3" ht="41.25" customHeight="1">
      <c r="A43" s="80" t="s">
        <v>159</v>
      </c>
      <c r="B43" s="6" t="s">
        <v>101</v>
      </c>
      <c r="C43" s="85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tabSelected="1" zoomScale="80" zoomScaleNormal="80" zoomScalePageLayoutView="0" workbookViewId="0" topLeftCell="A1">
      <selection activeCell="B13" sqref="B13:C13"/>
    </sheetView>
  </sheetViews>
  <sheetFormatPr defaultColWidth="8.8515625" defaultRowHeight="15"/>
  <cols>
    <col min="1" max="1" width="62.28125" style="57" customWidth="1"/>
    <col min="2" max="3" width="15.8515625" style="57" customWidth="1"/>
    <col min="4" max="16384" width="8.8515625" style="57" customWidth="1"/>
  </cols>
  <sheetData>
    <row r="1" spans="1:3" ht="18.75">
      <c r="A1" s="135" t="s">
        <v>63</v>
      </c>
      <c r="B1" s="135"/>
      <c r="C1" s="135"/>
    </row>
    <row r="2" spans="1:3" ht="18.75">
      <c r="A2" s="119" t="s">
        <v>167</v>
      </c>
      <c r="B2" s="119"/>
      <c r="C2" s="119"/>
    </row>
    <row r="3" spans="1:3" ht="18.75">
      <c r="A3" s="119" t="s">
        <v>1</v>
      </c>
      <c r="B3" s="119"/>
      <c r="C3" s="119"/>
    </row>
    <row r="4" spans="1:3" ht="18.75">
      <c r="A4" s="123" t="str">
        <f>'прил.9МБТ'!A4</f>
        <v>от    декабря 2022 года № </v>
      </c>
      <c r="B4" s="123"/>
      <c r="C4" s="123"/>
    </row>
    <row r="5" spans="1:3" ht="18.75">
      <c r="A5" s="119" t="s">
        <v>168</v>
      </c>
      <c r="B5" s="119"/>
      <c r="C5" s="119"/>
    </row>
    <row r="6" spans="1:3" ht="18.75">
      <c r="A6" s="119" t="s">
        <v>1</v>
      </c>
      <c r="B6" s="119"/>
      <c r="C6" s="119"/>
    </row>
    <row r="7" spans="1:3" ht="18.75">
      <c r="A7" s="119" t="str">
        <f>'прил.9МБТ'!A7</f>
        <v>на 2023 год и плановый период 2024 и 2025 годов»</v>
      </c>
      <c r="B7" s="119"/>
      <c r="C7" s="119"/>
    </row>
    <row r="8" spans="1:2" ht="18.75">
      <c r="A8" s="37"/>
      <c r="B8" s="37"/>
    </row>
    <row r="9" spans="1:3" ht="85.5" customHeight="1">
      <c r="A9" s="136" t="s">
        <v>188</v>
      </c>
      <c r="B9" s="136"/>
      <c r="C9" s="136"/>
    </row>
    <row r="10" spans="1:2" ht="18.75">
      <c r="A10" s="32"/>
      <c r="B10" s="33"/>
    </row>
    <row r="11" spans="1:3" ht="18.75">
      <c r="A11" s="137" t="s">
        <v>107</v>
      </c>
      <c r="B11" s="138" t="s">
        <v>161</v>
      </c>
      <c r="C11" s="139"/>
    </row>
    <row r="12" spans="1:3" ht="18.75">
      <c r="A12" s="137"/>
      <c r="B12" s="59" t="s">
        <v>160</v>
      </c>
      <c r="C12" s="59" t="s">
        <v>180</v>
      </c>
    </row>
    <row r="13" spans="1:3" ht="44.25" customHeight="1">
      <c r="A13" s="60" t="s">
        <v>109</v>
      </c>
      <c r="B13" s="106">
        <v>313000</v>
      </c>
      <c r="C13" s="106">
        <v>313000</v>
      </c>
    </row>
    <row r="14" spans="1:3" ht="18.75">
      <c r="A14" s="61" t="s">
        <v>108</v>
      </c>
      <c r="B14" s="107">
        <f>SUM(B11:B13)</f>
        <v>313000</v>
      </c>
      <c r="C14" s="107">
        <f>SUM(C11:C13)</f>
        <v>313000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34">
      <selection activeCell="H18" sqref="H18"/>
    </sheetView>
  </sheetViews>
  <sheetFormatPr defaultColWidth="9.140625" defaultRowHeight="15"/>
  <cols>
    <col min="1" max="1" width="34.00390625" style="53" customWidth="1"/>
    <col min="2" max="2" width="57.8515625" style="11" customWidth="1"/>
    <col min="3" max="3" width="19.421875" style="11" customWidth="1"/>
    <col min="4" max="4" width="16.421875" style="9" customWidth="1"/>
    <col min="5" max="16384" width="9.140625" style="1" customWidth="1"/>
  </cols>
  <sheetData>
    <row r="2" spans="1:4" s="5" customFormat="1" ht="18.75">
      <c r="A2" s="118" t="s">
        <v>4</v>
      </c>
      <c r="B2" s="118"/>
      <c r="C2" s="118"/>
      <c r="D2" s="118"/>
    </row>
    <row r="3" spans="1:4" s="5" customFormat="1" ht="18.75">
      <c r="A3" s="118" t="s">
        <v>165</v>
      </c>
      <c r="B3" s="118"/>
      <c r="C3" s="118"/>
      <c r="D3" s="118"/>
    </row>
    <row r="4" spans="1:4" s="5" customFormat="1" ht="18.75">
      <c r="A4" s="118" t="s">
        <v>1</v>
      </c>
      <c r="B4" s="118"/>
      <c r="C4" s="118"/>
      <c r="D4" s="118"/>
    </row>
    <row r="5" spans="1:4" s="5" customFormat="1" ht="18.75">
      <c r="A5" s="118" t="str">
        <f>'Прил. 1 доходы'!A4:C4</f>
        <v>от    декабря 2022 года № </v>
      </c>
      <c r="B5" s="118"/>
      <c r="C5" s="118"/>
      <c r="D5" s="118"/>
    </row>
    <row r="6" spans="1:4" s="5" customFormat="1" ht="18.75">
      <c r="A6" s="118" t="s">
        <v>166</v>
      </c>
      <c r="B6" s="118"/>
      <c r="C6" s="118"/>
      <c r="D6" s="118"/>
    </row>
    <row r="7" spans="1:4" s="5" customFormat="1" ht="18.75">
      <c r="A7" s="118" t="s">
        <v>1</v>
      </c>
      <c r="B7" s="118"/>
      <c r="C7" s="118"/>
      <c r="D7" s="118"/>
    </row>
    <row r="8" spans="1:4" s="5" customFormat="1" ht="18.75">
      <c r="A8" s="118" t="str">
        <f>'Прил. 1 доходы'!A7:C7</f>
        <v>на 2023 год и плановый период 2024 и 2025 годов»</v>
      </c>
      <c r="B8" s="118"/>
      <c r="C8" s="118"/>
      <c r="D8" s="118"/>
    </row>
    <row r="9" spans="1:4" ht="43.5" customHeight="1">
      <c r="A9" s="113" t="s">
        <v>179</v>
      </c>
      <c r="B9" s="113"/>
      <c r="C9" s="113"/>
      <c r="D9" s="113"/>
    </row>
    <row r="10" spans="1:4" ht="18.75">
      <c r="A10" s="51"/>
      <c r="B10" s="51"/>
      <c r="C10" s="51"/>
      <c r="D10" s="7" t="s">
        <v>7</v>
      </c>
    </row>
    <row r="11" spans="1:4" ht="18.75">
      <c r="A11" s="114" t="s">
        <v>6</v>
      </c>
      <c r="B11" s="114" t="s">
        <v>34</v>
      </c>
      <c r="C11" s="116" t="s">
        <v>154</v>
      </c>
      <c r="D11" s="117"/>
    </row>
    <row r="12" spans="1:4" ht="18.75">
      <c r="A12" s="115"/>
      <c r="B12" s="115"/>
      <c r="C12" s="10" t="s">
        <v>160</v>
      </c>
      <c r="D12" s="26" t="s">
        <v>180</v>
      </c>
    </row>
    <row r="13" spans="1:4" ht="18.75">
      <c r="A13" s="49">
        <v>1</v>
      </c>
      <c r="B13" s="49">
        <v>2</v>
      </c>
      <c r="C13" s="14">
        <v>3</v>
      </c>
      <c r="D13" s="14">
        <v>4</v>
      </c>
    </row>
    <row r="14" spans="1:4" ht="18.75">
      <c r="A14" s="49"/>
      <c r="B14" s="48" t="s">
        <v>9</v>
      </c>
      <c r="C14" s="81">
        <f>C15+C41</f>
        <v>4690300</v>
      </c>
      <c r="D14" s="81">
        <f>D15+D41</f>
        <v>4707300</v>
      </c>
    </row>
    <row r="15" spans="1:4" ht="27" customHeight="1">
      <c r="A15" s="62" t="s">
        <v>10</v>
      </c>
      <c r="B15" s="48" t="s">
        <v>11</v>
      </c>
      <c r="C15" s="81">
        <f>C16+C19+C22+C27+C29+C34+C37+C39</f>
        <v>1249200</v>
      </c>
      <c r="D15" s="81">
        <f>D16+D19+D22+D27+D29+D34+D37+D39</f>
        <v>1252300</v>
      </c>
    </row>
    <row r="16" spans="1:4" ht="18.75">
      <c r="A16" s="62" t="s">
        <v>12</v>
      </c>
      <c r="B16" s="48" t="s">
        <v>13</v>
      </c>
      <c r="C16" s="81">
        <f>C17</f>
        <v>78600</v>
      </c>
      <c r="D16" s="81">
        <f>D17</f>
        <v>81700</v>
      </c>
    </row>
    <row r="17" spans="1:4" ht="18.75">
      <c r="A17" s="63" t="s">
        <v>14</v>
      </c>
      <c r="B17" s="6" t="s">
        <v>15</v>
      </c>
      <c r="C17" s="82">
        <f>C18</f>
        <v>78600</v>
      </c>
      <c r="D17" s="82">
        <f>D18</f>
        <v>81700</v>
      </c>
    </row>
    <row r="18" spans="1:4" ht="120.75" customHeight="1">
      <c r="A18" s="63" t="s">
        <v>16</v>
      </c>
      <c r="B18" s="6" t="s">
        <v>17</v>
      </c>
      <c r="C18" s="82">
        <v>78600</v>
      </c>
      <c r="D18" s="82">
        <v>81700</v>
      </c>
    </row>
    <row r="19" spans="1:4" ht="18.75">
      <c r="A19" s="62" t="s">
        <v>18</v>
      </c>
      <c r="B19" s="48" t="s">
        <v>19</v>
      </c>
      <c r="C19" s="81">
        <f>C20</f>
        <v>1200</v>
      </c>
      <c r="D19" s="81">
        <f>D20</f>
        <v>1200</v>
      </c>
    </row>
    <row r="20" spans="1:4" ht="18.75">
      <c r="A20" s="63" t="s">
        <v>119</v>
      </c>
      <c r="B20" s="6" t="s">
        <v>20</v>
      </c>
      <c r="C20" s="83">
        <f>C21</f>
        <v>1200</v>
      </c>
      <c r="D20" s="83">
        <f>D21</f>
        <v>1200</v>
      </c>
    </row>
    <row r="21" spans="1:4" ht="18.75">
      <c r="A21" s="63" t="s">
        <v>21</v>
      </c>
      <c r="B21" s="6" t="s">
        <v>20</v>
      </c>
      <c r="C21" s="83">
        <v>1200</v>
      </c>
      <c r="D21" s="83">
        <v>1200</v>
      </c>
    </row>
    <row r="22" spans="1:4" ht="18.75">
      <c r="A22" s="62" t="s">
        <v>22</v>
      </c>
      <c r="B22" s="48" t="s">
        <v>23</v>
      </c>
      <c r="C22" s="81">
        <f>C23+C24</f>
        <v>1117400</v>
      </c>
      <c r="D22" s="81">
        <f>D23+D24</f>
        <v>1117400</v>
      </c>
    </row>
    <row r="23" spans="1:4" ht="80.25" customHeight="1">
      <c r="A23" s="63" t="s">
        <v>72</v>
      </c>
      <c r="B23" s="6" t="s">
        <v>120</v>
      </c>
      <c r="C23" s="83">
        <v>20000</v>
      </c>
      <c r="D23" s="83">
        <v>20000</v>
      </c>
    </row>
    <row r="24" spans="1:4" ht="18.75">
      <c r="A24" s="63" t="s">
        <v>24</v>
      </c>
      <c r="B24" s="6" t="s">
        <v>25</v>
      </c>
      <c r="C24" s="83">
        <f>C25+C26</f>
        <v>1097400</v>
      </c>
      <c r="D24" s="83">
        <f>D25+D26</f>
        <v>1097400</v>
      </c>
    </row>
    <row r="25" spans="1:4" ht="63" customHeight="1">
      <c r="A25" s="63" t="s">
        <v>73</v>
      </c>
      <c r="B25" s="6" t="s">
        <v>129</v>
      </c>
      <c r="C25" s="83">
        <v>875000</v>
      </c>
      <c r="D25" s="83">
        <v>875000</v>
      </c>
    </row>
    <row r="26" spans="1:4" ht="66" customHeight="1">
      <c r="A26" s="63" t="s">
        <v>74</v>
      </c>
      <c r="B26" s="6" t="s">
        <v>128</v>
      </c>
      <c r="C26" s="83">
        <v>222400</v>
      </c>
      <c r="D26" s="83">
        <v>222400</v>
      </c>
    </row>
    <row r="27" spans="1:4" s="8" customFormat="1" ht="18.75">
      <c r="A27" s="62" t="s">
        <v>76</v>
      </c>
      <c r="B27" s="48" t="s">
        <v>26</v>
      </c>
      <c r="C27" s="81">
        <f>C28</f>
        <v>500</v>
      </c>
      <c r="D27" s="81">
        <f>D28</f>
        <v>500</v>
      </c>
    </row>
    <row r="28" spans="1:4" ht="138" customHeight="1">
      <c r="A28" s="63" t="s">
        <v>75</v>
      </c>
      <c r="B28" s="6" t="s">
        <v>117</v>
      </c>
      <c r="C28" s="83">
        <v>500</v>
      </c>
      <c r="D28" s="83">
        <v>500</v>
      </c>
    </row>
    <row r="29" spans="1:4" ht="75">
      <c r="A29" s="62" t="s">
        <v>27</v>
      </c>
      <c r="B29" s="48" t="s">
        <v>0</v>
      </c>
      <c r="C29" s="81">
        <f>C30+C33</f>
        <v>50000</v>
      </c>
      <c r="D29" s="81">
        <f>D30+D33</f>
        <v>50000</v>
      </c>
    </row>
    <row r="30" spans="1:4" ht="140.25" customHeight="1">
      <c r="A30" s="63" t="s">
        <v>28</v>
      </c>
      <c r="B30" s="6" t="s">
        <v>29</v>
      </c>
      <c r="C30" s="83">
        <f>SUM(C31:C32)</f>
        <v>50000</v>
      </c>
      <c r="D30" s="83">
        <f>SUM(D31:D32)</f>
        <v>50000</v>
      </c>
    </row>
    <row r="31" spans="1:4" s="11" customFormat="1" ht="131.25">
      <c r="A31" s="74" t="s">
        <v>113</v>
      </c>
      <c r="B31" s="75" t="s">
        <v>112</v>
      </c>
      <c r="C31" s="82">
        <v>50000</v>
      </c>
      <c r="D31" s="82">
        <v>50000</v>
      </c>
    </row>
    <row r="32" spans="1:4" ht="112.5">
      <c r="A32" s="63" t="s">
        <v>114</v>
      </c>
      <c r="B32" s="76" t="s">
        <v>116</v>
      </c>
      <c r="C32" s="83"/>
      <c r="D32" s="83"/>
    </row>
    <row r="33" spans="1:4" ht="131.25">
      <c r="A33" s="77" t="s">
        <v>70</v>
      </c>
      <c r="B33" s="6" t="s">
        <v>118</v>
      </c>
      <c r="C33" s="83"/>
      <c r="D33" s="83"/>
    </row>
    <row r="34" spans="1:4" ht="56.25">
      <c r="A34" s="62" t="s">
        <v>30</v>
      </c>
      <c r="B34" s="48" t="s">
        <v>121</v>
      </c>
      <c r="C34" s="81">
        <f>C35+C36</f>
        <v>500</v>
      </c>
      <c r="D34" s="81">
        <f>D35+D36</f>
        <v>500</v>
      </c>
    </row>
    <row r="35" spans="1:4" ht="56.25">
      <c r="A35" s="63" t="s">
        <v>67</v>
      </c>
      <c r="B35" s="6" t="s">
        <v>71</v>
      </c>
      <c r="C35" s="83">
        <v>500</v>
      </c>
      <c r="D35" s="83">
        <v>500</v>
      </c>
    </row>
    <row r="36" spans="1:4" ht="56.25">
      <c r="A36" s="78" t="s">
        <v>68</v>
      </c>
      <c r="B36" s="6" t="s">
        <v>125</v>
      </c>
      <c r="C36" s="83"/>
      <c r="D36" s="83"/>
    </row>
    <row r="37" spans="1:4" ht="37.5">
      <c r="A37" s="62" t="s">
        <v>155</v>
      </c>
      <c r="B37" s="48" t="s">
        <v>156</v>
      </c>
      <c r="C37" s="81">
        <f>C38</f>
        <v>1000</v>
      </c>
      <c r="D37" s="81">
        <f>D38</f>
        <v>1000</v>
      </c>
    </row>
    <row r="38" spans="1:4" ht="75">
      <c r="A38" s="63" t="s">
        <v>157</v>
      </c>
      <c r="B38" s="6" t="s">
        <v>158</v>
      </c>
      <c r="C38" s="83">
        <v>1000</v>
      </c>
      <c r="D38" s="83">
        <v>1000</v>
      </c>
    </row>
    <row r="39" spans="1:4" ht="18.75">
      <c r="A39" s="62" t="s">
        <v>131</v>
      </c>
      <c r="B39" s="48" t="s">
        <v>132</v>
      </c>
      <c r="C39" s="81">
        <f>C40</f>
        <v>0</v>
      </c>
      <c r="D39" s="81">
        <f>D40</f>
        <v>0</v>
      </c>
    </row>
    <row r="40" spans="1:4" ht="44.25" customHeight="1">
      <c r="A40" s="78" t="s">
        <v>69</v>
      </c>
      <c r="B40" s="79" t="s">
        <v>133</v>
      </c>
      <c r="C40" s="83"/>
      <c r="D40" s="83"/>
    </row>
    <row r="41" spans="1:4" s="8" customFormat="1" ht="18.75">
      <c r="A41" s="62" t="s">
        <v>3</v>
      </c>
      <c r="B41" s="48" t="s">
        <v>31</v>
      </c>
      <c r="C41" s="81">
        <f>C42</f>
        <v>3441100</v>
      </c>
      <c r="D41" s="81">
        <f>D42</f>
        <v>3455000</v>
      </c>
    </row>
    <row r="42" spans="1:4" s="8" customFormat="1" ht="56.25">
      <c r="A42" s="62" t="s">
        <v>122</v>
      </c>
      <c r="B42" s="48" t="s">
        <v>32</v>
      </c>
      <c r="C42" s="84">
        <f>SUM(C43:C46)</f>
        <v>3441100</v>
      </c>
      <c r="D42" s="84">
        <f>SUM(D43:D46)</f>
        <v>3455000</v>
      </c>
    </row>
    <row r="43" spans="1:4" ht="56.25">
      <c r="A43" s="80" t="s">
        <v>126</v>
      </c>
      <c r="B43" s="6" t="s">
        <v>127</v>
      </c>
      <c r="C43" s="86">
        <v>3179100</v>
      </c>
      <c r="D43" s="86">
        <v>3193000</v>
      </c>
    </row>
    <row r="44" spans="1:4" ht="75">
      <c r="A44" s="80" t="s">
        <v>123</v>
      </c>
      <c r="B44" s="6" t="s">
        <v>100</v>
      </c>
      <c r="C44" s="85">
        <v>62000</v>
      </c>
      <c r="D44" s="85">
        <v>62000</v>
      </c>
    </row>
    <row r="45" spans="1:4" ht="119.25" customHeight="1">
      <c r="A45" s="80" t="s">
        <v>124</v>
      </c>
      <c r="B45" s="6" t="s">
        <v>77</v>
      </c>
      <c r="C45" s="87">
        <v>200000</v>
      </c>
      <c r="D45" s="87">
        <v>200000</v>
      </c>
    </row>
    <row r="46" spans="1:4" ht="37.5">
      <c r="A46" s="80" t="s">
        <v>159</v>
      </c>
      <c r="B46" s="6" t="s">
        <v>101</v>
      </c>
      <c r="C46" s="85">
        <v>0</v>
      </c>
      <c r="D46" s="85">
        <v>0</v>
      </c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4"/>
  <sheetViews>
    <sheetView zoomScale="70" zoomScaleNormal="70" zoomScalePageLayoutView="0" workbookViewId="0" topLeftCell="A52">
      <selection activeCell="E56" sqref="E56:E58"/>
    </sheetView>
  </sheetViews>
  <sheetFormatPr defaultColWidth="9.140625" defaultRowHeight="15"/>
  <cols>
    <col min="1" max="1" width="57.57421875" style="24" customWidth="1"/>
    <col min="2" max="2" width="12.00390625" style="41" customWidth="1"/>
    <col min="3" max="3" width="16.28125" style="42" customWidth="1"/>
    <col min="4" max="4" width="8.28125" style="42" customWidth="1"/>
    <col min="5" max="5" width="17.57421875" style="43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19" t="s">
        <v>5</v>
      </c>
      <c r="B1" s="119"/>
      <c r="C1" s="119"/>
      <c r="D1" s="119"/>
      <c r="E1" s="119"/>
    </row>
    <row r="2" spans="1:5" s="3" customFormat="1" ht="18.75" customHeight="1">
      <c r="A2" s="119" t="s">
        <v>167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 2 доходы'!A5:D5</f>
        <v>от    декабря 2022 года № </v>
      </c>
      <c r="B4" s="123"/>
      <c r="C4" s="123"/>
      <c r="D4" s="123"/>
      <c r="E4" s="123"/>
    </row>
    <row r="5" spans="1:5" s="3" customFormat="1" ht="18.75" customHeight="1">
      <c r="A5" s="119" t="s">
        <v>168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 2 доходы'!A8:D8</f>
        <v>на 2023 год и плановый период 2024 и 2025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6" ht="93" customHeight="1">
      <c r="A9" s="121" t="s">
        <v>181</v>
      </c>
      <c r="B9" s="121"/>
      <c r="C9" s="121"/>
      <c r="D9" s="121"/>
      <c r="E9" s="121"/>
      <c r="F9" s="2"/>
    </row>
    <row r="10" spans="1:5" s="24" customFormat="1" ht="18.75">
      <c r="A10" s="122"/>
      <c r="B10" s="122"/>
      <c r="C10" s="122"/>
      <c r="D10" s="122"/>
      <c r="E10" s="122"/>
    </row>
    <row r="11" spans="1:5" ht="37.5">
      <c r="A11" s="49" t="s">
        <v>37</v>
      </c>
      <c r="B11" s="16" t="s">
        <v>38</v>
      </c>
      <c r="C11" s="17" t="s">
        <v>79</v>
      </c>
      <c r="D11" s="17" t="s">
        <v>40</v>
      </c>
      <c r="E11" s="38" t="s">
        <v>161</v>
      </c>
    </row>
    <row r="12" spans="1:5" s="54" customFormat="1" ht="18.75">
      <c r="A12" s="47">
        <v>1</v>
      </c>
      <c r="B12" s="18" t="s">
        <v>110</v>
      </c>
      <c r="C12" s="35">
        <v>3</v>
      </c>
      <c r="D12" s="35">
        <v>4</v>
      </c>
      <c r="E12" s="18" t="s">
        <v>111</v>
      </c>
    </row>
    <row r="13" spans="1:5" ht="18.75">
      <c r="A13" s="36" t="s">
        <v>9</v>
      </c>
      <c r="B13" s="16"/>
      <c r="C13" s="17"/>
      <c r="D13" s="17"/>
      <c r="E13" s="39">
        <f>E14+E35+E41+E47++E52+E65+E70</f>
        <v>5174400</v>
      </c>
    </row>
    <row r="14" spans="1:5" s="22" customFormat="1" ht="24" customHeight="1">
      <c r="A14" s="36" t="s">
        <v>41</v>
      </c>
      <c r="B14" s="16" t="s">
        <v>42</v>
      </c>
      <c r="C14" s="17"/>
      <c r="D14" s="17"/>
      <c r="E14" s="39">
        <f>E15+E19+E25+E29</f>
        <v>2612400</v>
      </c>
    </row>
    <row r="15" spans="1:5" s="22" customFormat="1" ht="61.5" customHeight="1">
      <c r="A15" s="36" t="s">
        <v>91</v>
      </c>
      <c r="B15" s="16" t="s">
        <v>85</v>
      </c>
      <c r="C15" s="17"/>
      <c r="D15" s="17"/>
      <c r="E15" s="88">
        <f>E16</f>
        <v>813800</v>
      </c>
    </row>
    <row r="16" spans="1:5" ht="122.25" customHeight="1">
      <c r="A16" s="65" t="s">
        <v>169</v>
      </c>
      <c r="B16" s="18" t="s">
        <v>85</v>
      </c>
      <c r="C16" s="18" t="s">
        <v>94</v>
      </c>
      <c r="D16" s="35"/>
      <c r="E16" s="82">
        <f>E17</f>
        <v>813800</v>
      </c>
    </row>
    <row r="17" spans="1:5" ht="18.75">
      <c r="A17" s="34" t="s">
        <v>90</v>
      </c>
      <c r="B17" s="18" t="s">
        <v>85</v>
      </c>
      <c r="C17" s="18" t="s">
        <v>95</v>
      </c>
      <c r="D17" s="35"/>
      <c r="E17" s="82">
        <f>E18</f>
        <v>813800</v>
      </c>
    </row>
    <row r="18" spans="1:5" ht="93.75" customHeight="1">
      <c r="A18" s="34" t="s">
        <v>44</v>
      </c>
      <c r="B18" s="18" t="s">
        <v>85</v>
      </c>
      <c r="C18" s="18" t="s">
        <v>95</v>
      </c>
      <c r="D18" s="35">
        <v>100</v>
      </c>
      <c r="E18" s="89">
        <v>813800</v>
      </c>
    </row>
    <row r="19" spans="1:5" s="22" customFormat="1" ht="77.25" customHeight="1">
      <c r="A19" s="36" t="s">
        <v>47</v>
      </c>
      <c r="B19" s="16" t="s">
        <v>48</v>
      </c>
      <c r="C19" s="17"/>
      <c r="D19" s="17"/>
      <c r="E19" s="88">
        <f>E20</f>
        <v>1745300</v>
      </c>
    </row>
    <row r="20" spans="1:5" ht="118.5" customHeight="1">
      <c r="A20" s="65" t="s">
        <v>169</v>
      </c>
      <c r="B20" s="18" t="s">
        <v>48</v>
      </c>
      <c r="C20" s="18" t="s">
        <v>94</v>
      </c>
      <c r="D20" s="35"/>
      <c r="E20" s="82">
        <f>E21</f>
        <v>1745300</v>
      </c>
    </row>
    <row r="21" spans="1:5" ht="37.5">
      <c r="A21" s="34" t="s">
        <v>43</v>
      </c>
      <c r="B21" s="18" t="s">
        <v>48</v>
      </c>
      <c r="C21" s="18" t="s">
        <v>96</v>
      </c>
      <c r="D21" s="35"/>
      <c r="E21" s="82">
        <f>E22+E23+E24</f>
        <v>1745300</v>
      </c>
    </row>
    <row r="22" spans="1:5" ht="119.25" customHeight="1">
      <c r="A22" s="34" t="s">
        <v>44</v>
      </c>
      <c r="B22" s="18" t="s">
        <v>48</v>
      </c>
      <c r="C22" s="18" t="s">
        <v>96</v>
      </c>
      <c r="D22" s="35">
        <v>100</v>
      </c>
      <c r="E22" s="89">
        <v>1271000</v>
      </c>
    </row>
    <row r="23" spans="1:5" ht="39" customHeight="1">
      <c r="A23" s="34" t="s">
        <v>141</v>
      </c>
      <c r="B23" s="18" t="s">
        <v>48</v>
      </c>
      <c r="C23" s="18" t="s">
        <v>96</v>
      </c>
      <c r="D23" s="35">
        <v>200</v>
      </c>
      <c r="E23" s="89">
        <v>468000</v>
      </c>
    </row>
    <row r="24" spans="1:5" ht="18.75">
      <c r="A24" s="34" t="s">
        <v>46</v>
      </c>
      <c r="B24" s="18" t="s">
        <v>48</v>
      </c>
      <c r="C24" s="18" t="s">
        <v>96</v>
      </c>
      <c r="D24" s="35">
        <v>800</v>
      </c>
      <c r="E24" s="89">
        <v>6300</v>
      </c>
    </row>
    <row r="25" spans="1:5" s="22" customFormat="1" ht="18.75">
      <c r="A25" s="36" t="s">
        <v>49</v>
      </c>
      <c r="B25" s="16" t="s">
        <v>50</v>
      </c>
      <c r="C25" s="17"/>
      <c r="D25" s="17"/>
      <c r="E25" s="88">
        <f>E26</f>
        <v>1000</v>
      </c>
    </row>
    <row r="26" spans="1:5" ht="112.5">
      <c r="A26" s="65" t="s">
        <v>169</v>
      </c>
      <c r="B26" s="18" t="s">
        <v>50</v>
      </c>
      <c r="C26" s="18" t="s">
        <v>94</v>
      </c>
      <c r="D26" s="35"/>
      <c r="E26" s="82">
        <f>E27</f>
        <v>1000</v>
      </c>
    </row>
    <row r="27" spans="1:5" ht="18.75">
      <c r="A27" s="34" t="s">
        <v>52</v>
      </c>
      <c r="B27" s="18" t="s">
        <v>50</v>
      </c>
      <c r="C27" s="18" t="s">
        <v>142</v>
      </c>
      <c r="D27" s="35"/>
      <c r="E27" s="82">
        <f>E28</f>
        <v>1000</v>
      </c>
    </row>
    <row r="28" spans="1:5" ht="18.75">
      <c r="A28" s="34" t="s">
        <v>46</v>
      </c>
      <c r="B28" s="18" t="s">
        <v>50</v>
      </c>
      <c r="C28" s="18" t="s">
        <v>142</v>
      </c>
      <c r="D28" s="35">
        <v>800</v>
      </c>
      <c r="E28" s="89">
        <v>1000</v>
      </c>
    </row>
    <row r="29" spans="1:5" s="22" customFormat="1" ht="18.75">
      <c r="A29" s="36" t="s">
        <v>134</v>
      </c>
      <c r="B29" s="16" t="s">
        <v>99</v>
      </c>
      <c r="C29" s="17"/>
      <c r="D29" s="17"/>
      <c r="E29" s="88">
        <f>E30</f>
        <v>52300</v>
      </c>
    </row>
    <row r="30" spans="1:5" s="22" customFormat="1" ht="93.75">
      <c r="A30" s="65" t="s">
        <v>170</v>
      </c>
      <c r="B30" s="18" t="s">
        <v>99</v>
      </c>
      <c r="C30" s="35">
        <v>1200000000</v>
      </c>
      <c r="D30" s="17"/>
      <c r="E30" s="88">
        <f>E31+E33</f>
        <v>52300</v>
      </c>
    </row>
    <row r="31" spans="1:5" ht="18.75">
      <c r="A31" s="34" t="s">
        <v>143</v>
      </c>
      <c r="B31" s="18" t="s">
        <v>99</v>
      </c>
      <c r="C31" s="35">
        <v>1200092360</v>
      </c>
      <c r="D31" s="35"/>
      <c r="E31" s="82">
        <f>E32</f>
        <v>52300</v>
      </c>
    </row>
    <row r="32" spans="1:5" ht="18.75">
      <c r="A32" s="34" t="s">
        <v>46</v>
      </c>
      <c r="B32" s="18" t="s">
        <v>99</v>
      </c>
      <c r="C32" s="35">
        <v>1200092360</v>
      </c>
      <c r="D32" s="35">
        <v>800</v>
      </c>
      <c r="E32" s="89">
        <v>52300</v>
      </c>
    </row>
    <row r="33" spans="1:5" ht="37.5">
      <c r="A33" s="34" t="s">
        <v>175</v>
      </c>
      <c r="B33" s="18" t="s">
        <v>99</v>
      </c>
      <c r="C33" s="35">
        <v>1200009040</v>
      </c>
      <c r="D33" s="35"/>
      <c r="E33" s="108">
        <f>E34</f>
        <v>0</v>
      </c>
    </row>
    <row r="34" spans="1:5" ht="41.25" customHeight="1">
      <c r="A34" s="34" t="s">
        <v>141</v>
      </c>
      <c r="B34" s="18" t="s">
        <v>99</v>
      </c>
      <c r="C34" s="35">
        <v>1200009040</v>
      </c>
      <c r="D34" s="35">
        <v>200</v>
      </c>
      <c r="E34" s="109"/>
    </row>
    <row r="35" spans="1:5" s="22" customFormat="1" ht="18.75">
      <c r="A35" s="36" t="s">
        <v>80</v>
      </c>
      <c r="B35" s="16" t="s">
        <v>86</v>
      </c>
      <c r="C35" s="17"/>
      <c r="D35" s="17"/>
      <c r="E35" s="88">
        <f>E36</f>
        <v>62000</v>
      </c>
    </row>
    <row r="36" spans="1:5" s="22" customFormat="1" ht="29.25" customHeight="1">
      <c r="A36" s="36" t="s">
        <v>81</v>
      </c>
      <c r="B36" s="16" t="s">
        <v>87</v>
      </c>
      <c r="C36" s="17"/>
      <c r="D36" s="17"/>
      <c r="E36" s="88">
        <f>E37</f>
        <v>62000</v>
      </c>
    </row>
    <row r="37" spans="1:5" ht="18.75">
      <c r="A37" s="65" t="s">
        <v>51</v>
      </c>
      <c r="B37" s="18" t="s">
        <v>87</v>
      </c>
      <c r="C37" s="35">
        <v>9900000000</v>
      </c>
      <c r="D37" s="35"/>
      <c r="E37" s="82">
        <f>E38</f>
        <v>62000</v>
      </c>
    </row>
    <row r="38" spans="1:5" ht="56.25">
      <c r="A38" s="34" t="s">
        <v>144</v>
      </c>
      <c r="B38" s="18" t="s">
        <v>87</v>
      </c>
      <c r="C38" s="35">
        <v>9900051180</v>
      </c>
      <c r="D38" s="35"/>
      <c r="E38" s="82">
        <f>E39+E40</f>
        <v>62000</v>
      </c>
    </row>
    <row r="39" spans="1:5" ht="117" customHeight="1">
      <c r="A39" s="34" t="s">
        <v>44</v>
      </c>
      <c r="B39" s="18" t="s">
        <v>87</v>
      </c>
      <c r="C39" s="35">
        <v>9900051180</v>
      </c>
      <c r="D39" s="35">
        <v>100</v>
      </c>
      <c r="E39" s="89">
        <v>57000</v>
      </c>
    </row>
    <row r="40" spans="1:5" ht="37.5">
      <c r="A40" s="34" t="s">
        <v>45</v>
      </c>
      <c r="B40" s="18" t="s">
        <v>87</v>
      </c>
      <c r="C40" s="35">
        <v>9900051180</v>
      </c>
      <c r="D40" s="35">
        <v>200</v>
      </c>
      <c r="E40" s="89">
        <v>5000</v>
      </c>
    </row>
    <row r="41" spans="1:5" s="22" customFormat="1" ht="42.75" customHeight="1">
      <c r="A41" s="36" t="s">
        <v>135</v>
      </c>
      <c r="B41" s="16" t="s">
        <v>89</v>
      </c>
      <c r="C41" s="17"/>
      <c r="D41" s="17"/>
      <c r="E41" s="88">
        <f>E42</f>
        <v>546600</v>
      </c>
    </row>
    <row r="42" spans="1:5" ht="18.75">
      <c r="A42" s="34" t="s">
        <v>82</v>
      </c>
      <c r="B42" s="18" t="s">
        <v>88</v>
      </c>
      <c r="C42" s="35"/>
      <c r="D42" s="35"/>
      <c r="E42" s="82">
        <f>E43</f>
        <v>546600</v>
      </c>
    </row>
    <row r="43" spans="1:5" ht="99" customHeight="1">
      <c r="A43" s="65" t="s">
        <v>171</v>
      </c>
      <c r="B43" s="18" t="s">
        <v>88</v>
      </c>
      <c r="C43" s="35">
        <v>1600000000</v>
      </c>
      <c r="D43" s="35"/>
      <c r="E43" s="82">
        <f>E44</f>
        <v>546600</v>
      </c>
    </row>
    <row r="44" spans="1:5" ht="36.75" customHeight="1">
      <c r="A44" s="34" t="s">
        <v>83</v>
      </c>
      <c r="B44" s="18" t="s">
        <v>88</v>
      </c>
      <c r="C44" s="35">
        <v>1600024300</v>
      </c>
      <c r="D44" s="35"/>
      <c r="E44" s="82">
        <f>SUM(E45:E46)</f>
        <v>546600</v>
      </c>
    </row>
    <row r="45" spans="1:5" ht="117.75" customHeight="1">
      <c r="A45" s="34" t="s">
        <v>44</v>
      </c>
      <c r="B45" s="18" t="s">
        <v>88</v>
      </c>
      <c r="C45" s="35">
        <v>1600024300</v>
      </c>
      <c r="D45" s="35">
        <v>100</v>
      </c>
      <c r="E45" s="89">
        <v>352600</v>
      </c>
    </row>
    <row r="46" spans="1:5" ht="37.5">
      <c r="A46" s="34" t="s">
        <v>45</v>
      </c>
      <c r="B46" s="18" t="s">
        <v>88</v>
      </c>
      <c r="C46" s="35">
        <v>1600024300</v>
      </c>
      <c r="D46" s="35">
        <v>200</v>
      </c>
      <c r="E46" s="89">
        <v>194000</v>
      </c>
    </row>
    <row r="47" spans="1:5" s="22" customFormat="1" ht="18.75">
      <c r="A47" s="36" t="s">
        <v>53</v>
      </c>
      <c r="B47" s="16" t="s">
        <v>54</v>
      </c>
      <c r="C47" s="17"/>
      <c r="D47" s="17"/>
      <c r="E47" s="88">
        <f>E48</f>
        <v>200000</v>
      </c>
    </row>
    <row r="48" spans="1:5" s="22" customFormat="1" ht="18.75">
      <c r="A48" s="36" t="s">
        <v>136</v>
      </c>
      <c r="B48" s="16" t="s">
        <v>55</v>
      </c>
      <c r="C48" s="17"/>
      <c r="D48" s="17"/>
      <c r="E48" s="88">
        <f>E49</f>
        <v>200000</v>
      </c>
    </row>
    <row r="49" spans="1:5" ht="75" customHeight="1">
      <c r="A49" s="66" t="s">
        <v>102</v>
      </c>
      <c r="B49" s="18" t="s">
        <v>55</v>
      </c>
      <c r="C49" s="35">
        <v>2100000000</v>
      </c>
      <c r="D49" s="35"/>
      <c r="E49" s="82">
        <f>E50</f>
        <v>200000</v>
      </c>
    </row>
    <row r="50" spans="1:5" ht="18.75">
      <c r="A50" s="34" t="s">
        <v>84</v>
      </c>
      <c r="B50" s="18" t="s">
        <v>55</v>
      </c>
      <c r="C50" s="35">
        <v>2100003150</v>
      </c>
      <c r="D50" s="35"/>
      <c r="E50" s="82">
        <f>E51</f>
        <v>200000</v>
      </c>
    </row>
    <row r="51" spans="1:5" ht="37.5">
      <c r="A51" s="34" t="s">
        <v>45</v>
      </c>
      <c r="B51" s="18" t="s">
        <v>55</v>
      </c>
      <c r="C51" s="35">
        <v>2100003150</v>
      </c>
      <c r="D51" s="35">
        <v>200</v>
      </c>
      <c r="E51" s="89">
        <v>200000</v>
      </c>
    </row>
    <row r="52" spans="1:5" s="22" customFormat="1" ht="18" customHeight="1">
      <c r="A52" s="36" t="s">
        <v>56</v>
      </c>
      <c r="B52" s="16" t="s">
        <v>57</v>
      </c>
      <c r="C52" s="17"/>
      <c r="D52" s="17"/>
      <c r="E52" s="88">
        <f>E53+E61</f>
        <v>1358400</v>
      </c>
    </row>
    <row r="53" spans="1:5" ht="18.75">
      <c r="A53" s="36" t="s">
        <v>60</v>
      </c>
      <c r="B53" s="16" t="s">
        <v>61</v>
      </c>
      <c r="C53" s="35"/>
      <c r="D53" s="35"/>
      <c r="E53" s="88">
        <f>E54</f>
        <v>858400</v>
      </c>
    </row>
    <row r="54" spans="1:5" s="40" customFormat="1" ht="120.75" customHeight="1">
      <c r="A54" s="65" t="s">
        <v>172</v>
      </c>
      <c r="B54" s="18" t="s">
        <v>61</v>
      </c>
      <c r="C54" s="35">
        <v>2000000000</v>
      </c>
      <c r="D54" s="35"/>
      <c r="E54" s="82">
        <f>E55+E59</f>
        <v>858400</v>
      </c>
    </row>
    <row r="55" spans="1:5" ht="37.5">
      <c r="A55" s="34" t="s">
        <v>62</v>
      </c>
      <c r="B55" s="18" t="s">
        <v>61</v>
      </c>
      <c r="C55" s="35">
        <v>2000006050</v>
      </c>
      <c r="D55" s="35"/>
      <c r="E55" s="82">
        <f>SUM(E56:E58)</f>
        <v>848400</v>
      </c>
    </row>
    <row r="56" spans="1:5" s="40" customFormat="1" ht="101.25" customHeight="1">
      <c r="A56" s="34" t="s">
        <v>44</v>
      </c>
      <c r="B56" s="18" t="s">
        <v>61</v>
      </c>
      <c r="C56" s="35">
        <v>2000006050</v>
      </c>
      <c r="D56" s="35">
        <v>100</v>
      </c>
      <c r="E56" s="89">
        <v>303500</v>
      </c>
    </row>
    <row r="57" spans="1:5" ht="37.5">
      <c r="A57" s="34" t="s">
        <v>45</v>
      </c>
      <c r="B57" s="18" t="s">
        <v>61</v>
      </c>
      <c r="C57" s="35">
        <v>2000006050</v>
      </c>
      <c r="D57" s="35">
        <v>200</v>
      </c>
      <c r="E57" s="89">
        <v>539100</v>
      </c>
    </row>
    <row r="58" spans="1:5" ht="18.75">
      <c r="A58" s="34" t="s">
        <v>46</v>
      </c>
      <c r="B58" s="18" t="s">
        <v>61</v>
      </c>
      <c r="C58" s="35">
        <v>2000006050</v>
      </c>
      <c r="D58" s="35">
        <v>800</v>
      </c>
      <c r="E58" s="89">
        <v>5800</v>
      </c>
    </row>
    <row r="59" spans="1:5" ht="18.75">
      <c r="A59" s="34" t="s">
        <v>146</v>
      </c>
      <c r="B59" s="18" t="s">
        <v>61</v>
      </c>
      <c r="C59" s="35">
        <v>2000006400</v>
      </c>
      <c r="D59" s="35"/>
      <c r="E59" s="82">
        <f>E60</f>
        <v>10000</v>
      </c>
    </row>
    <row r="60" spans="1:5" s="40" customFormat="1" ht="37.5">
      <c r="A60" s="34" t="s">
        <v>45</v>
      </c>
      <c r="B60" s="18" t="s">
        <v>61</v>
      </c>
      <c r="C60" s="35">
        <v>2000006400</v>
      </c>
      <c r="D60" s="35">
        <v>200</v>
      </c>
      <c r="E60" s="89">
        <v>10000</v>
      </c>
    </row>
    <row r="61" spans="1:5" s="64" customFormat="1" ht="37.5">
      <c r="A61" s="67" t="s">
        <v>97</v>
      </c>
      <c r="B61" s="16" t="s">
        <v>98</v>
      </c>
      <c r="C61" s="17"/>
      <c r="D61" s="17"/>
      <c r="E61" s="88">
        <f>E64</f>
        <v>500000</v>
      </c>
    </row>
    <row r="62" spans="1:5" s="64" customFormat="1" ht="120" customHeight="1">
      <c r="A62" s="65" t="s">
        <v>172</v>
      </c>
      <c r="B62" s="18" t="s">
        <v>98</v>
      </c>
      <c r="C62" s="35">
        <v>2000000000</v>
      </c>
      <c r="D62" s="17"/>
      <c r="E62" s="82">
        <f>E63</f>
        <v>500000</v>
      </c>
    </row>
    <row r="63" spans="1:5" s="40" customFormat="1" ht="158.25" customHeight="1">
      <c r="A63" s="34" t="s">
        <v>147</v>
      </c>
      <c r="B63" s="18" t="s">
        <v>98</v>
      </c>
      <c r="C63" s="35">
        <v>2000074040</v>
      </c>
      <c r="D63" s="35"/>
      <c r="E63" s="82">
        <f>E64</f>
        <v>500000</v>
      </c>
    </row>
    <row r="64" spans="1:5" s="40" customFormat="1" ht="37.5">
      <c r="A64" s="34" t="s">
        <v>45</v>
      </c>
      <c r="B64" s="18" t="s">
        <v>98</v>
      </c>
      <c r="C64" s="35">
        <v>2000074040</v>
      </c>
      <c r="D64" s="35">
        <v>200</v>
      </c>
      <c r="E64" s="89">
        <v>500000</v>
      </c>
    </row>
    <row r="65" spans="1:5" s="64" customFormat="1" ht="18.75">
      <c r="A65" s="36" t="s">
        <v>138</v>
      </c>
      <c r="B65" s="16" t="s">
        <v>137</v>
      </c>
      <c r="C65" s="17"/>
      <c r="D65" s="17"/>
      <c r="E65" s="88">
        <f>E66</f>
        <v>82000</v>
      </c>
    </row>
    <row r="66" spans="1:5" s="40" customFormat="1" ht="37.5">
      <c r="A66" s="34" t="s">
        <v>140</v>
      </c>
      <c r="B66" s="18" t="s">
        <v>139</v>
      </c>
      <c r="C66" s="35"/>
      <c r="D66" s="35"/>
      <c r="E66" s="82">
        <f>E67</f>
        <v>82000</v>
      </c>
    </row>
    <row r="67" spans="1:5" s="40" customFormat="1" ht="120.75" customHeight="1">
      <c r="A67" s="65" t="s">
        <v>172</v>
      </c>
      <c r="B67" s="18" t="s">
        <v>139</v>
      </c>
      <c r="C67" s="35">
        <v>2000000000</v>
      </c>
      <c r="D67" s="35"/>
      <c r="E67" s="82">
        <f>E68</f>
        <v>82000</v>
      </c>
    </row>
    <row r="68" spans="1:5" s="40" customFormat="1" ht="37.5">
      <c r="A68" s="34" t="s">
        <v>148</v>
      </c>
      <c r="B68" s="18" t="s">
        <v>139</v>
      </c>
      <c r="C68" s="35">
        <v>2000041200</v>
      </c>
      <c r="D68" s="35"/>
      <c r="E68" s="82">
        <f>E69</f>
        <v>82000</v>
      </c>
    </row>
    <row r="69" spans="1:5" s="40" customFormat="1" ht="37.5">
      <c r="A69" s="34" t="s">
        <v>45</v>
      </c>
      <c r="B69" s="18" t="s">
        <v>139</v>
      </c>
      <c r="C69" s="35">
        <v>2000041200</v>
      </c>
      <c r="D69" s="35">
        <v>200</v>
      </c>
      <c r="E69" s="89">
        <v>82000</v>
      </c>
    </row>
    <row r="70" spans="1:5" s="30" customFormat="1" ht="18.75">
      <c r="A70" s="27" t="s">
        <v>103</v>
      </c>
      <c r="B70" s="29">
        <v>1000</v>
      </c>
      <c r="C70" s="29"/>
      <c r="D70" s="29"/>
      <c r="E70" s="90">
        <f>E71</f>
        <v>313000</v>
      </c>
    </row>
    <row r="71" spans="1:5" s="30" customFormat="1" ht="18.75">
      <c r="A71" s="27" t="s">
        <v>106</v>
      </c>
      <c r="B71" s="29" t="s">
        <v>104</v>
      </c>
      <c r="C71" s="29"/>
      <c r="D71" s="29"/>
      <c r="E71" s="90">
        <f>E72</f>
        <v>313000</v>
      </c>
    </row>
    <row r="72" spans="1:5" s="30" customFormat="1" ht="94.5" customHeight="1">
      <c r="A72" s="66" t="s">
        <v>173</v>
      </c>
      <c r="B72" s="28" t="s">
        <v>104</v>
      </c>
      <c r="C72" s="28" t="s">
        <v>105</v>
      </c>
      <c r="D72" s="28"/>
      <c r="E72" s="91">
        <f>E73</f>
        <v>313000</v>
      </c>
    </row>
    <row r="73" spans="1:5" s="30" customFormat="1" ht="37.5">
      <c r="A73" s="31" t="s">
        <v>151</v>
      </c>
      <c r="B73" s="28">
        <v>1001</v>
      </c>
      <c r="C73" s="28" t="s">
        <v>149</v>
      </c>
      <c r="D73" s="28"/>
      <c r="E73" s="91">
        <f>E74</f>
        <v>313000</v>
      </c>
    </row>
    <row r="74" spans="1:5" s="30" customFormat="1" ht="23.25" customHeight="1">
      <c r="A74" s="31" t="s">
        <v>152</v>
      </c>
      <c r="B74" s="28">
        <v>1001</v>
      </c>
      <c r="C74" s="28" t="s">
        <v>149</v>
      </c>
      <c r="D74" s="28" t="s">
        <v>150</v>
      </c>
      <c r="E74" s="92">
        <v>313000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2"/>
  <sheetViews>
    <sheetView zoomScale="70" zoomScaleNormal="70" zoomScalePageLayoutView="0" workbookViewId="0" topLeftCell="A49">
      <selection activeCell="E61" sqref="E61:F63"/>
    </sheetView>
  </sheetViews>
  <sheetFormatPr defaultColWidth="9.140625" defaultRowHeight="15"/>
  <cols>
    <col min="1" max="1" width="55.7109375" style="24" customWidth="1"/>
    <col min="2" max="2" width="12.00390625" style="20" customWidth="1"/>
    <col min="3" max="3" width="17.8515625" style="20" customWidth="1"/>
    <col min="4" max="4" width="8.28125" style="20" customWidth="1"/>
    <col min="5" max="5" width="16.57421875" style="20" customWidth="1"/>
    <col min="6" max="6" width="20.00390625" style="20" customWidth="1"/>
    <col min="7" max="16384" width="9.140625" style="20" customWidth="1"/>
  </cols>
  <sheetData>
    <row r="1" spans="1:6" s="3" customFormat="1" ht="18.75">
      <c r="A1" s="119" t="s">
        <v>33</v>
      </c>
      <c r="B1" s="119"/>
      <c r="C1" s="119"/>
      <c r="D1" s="119"/>
      <c r="E1" s="119"/>
      <c r="F1" s="119"/>
    </row>
    <row r="2" spans="1:6" s="3" customFormat="1" ht="18.75" customHeight="1">
      <c r="A2" s="119" t="s">
        <v>167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'Прил.3 по разд.'!A4:E4</f>
        <v>от    декабря 2022 года № </v>
      </c>
      <c r="B4" s="123"/>
      <c r="C4" s="123"/>
      <c r="D4" s="123"/>
      <c r="E4" s="123"/>
      <c r="F4" s="123"/>
    </row>
    <row r="5" spans="1:6" s="3" customFormat="1" ht="18.75" customHeight="1">
      <c r="A5" s="119" t="s">
        <v>168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'Прил.3 по разд.'!A7:E7</f>
        <v>на 2023 год и плановый период 2024 и 2025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100.5" customHeight="1">
      <c r="A9" s="121" t="s">
        <v>182</v>
      </c>
      <c r="B9" s="121"/>
      <c r="C9" s="121"/>
      <c r="D9" s="121"/>
      <c r="E9" s="121"/>
      <c r="F9" s="121"/>
    </row>
    <row r="10" spans="1:6" s="24" customFormat="1" ht="18.75">
      <c r="A10" s="124"/>
      <c r="B10" s="124"/>
      <c r="C10" s="124"/>
      <c r="D10" s="124"/>
      <c r="E10" s="124"/>
      <c r="F10" s="124"/>
    </row>
    <row r="11" spans="1:6" s="24" customFormat="1" ht="45.75" customHeight="1">
      <c r="A11" s="125" t="s">
        <v>37</v>
      </c>
      <c r="B11" s="125" t="s">
        <v>38</v>
      </c>
      <c r="C11" s="125" t="s">
        <v>39</v>
      </c>
      <c r="D11" s="125" t="s">
        <v>40</v>
      </c>
      <c r="E11" s="127" t="s">
        <v>66</v>
      </c>
      <c r="F11" s="127"/>
    </row>
    <row r="12" spans="1:6" s="24" customFormat="1" ht="18.75">
      <c r="A12" s="126"/>
      <c r="B12" s="126"/>
      <c r="C12" s="126"/>
      <c r="D12" s="126"/>
      <c r="E12" s="10" t="s">
        <v>160</v>
      </c>
      <c r="F12" s="26" t="s">
        <v>180</v>
      </c>
    </row>
    <row r="13" spans="1:6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8.75">
      <c r="A14" s="36" t="s">
        <v>9</v>
      </c>
      <c r="B14" s="16"/>
      <c r="C14" s="17"/>
      <c r="D14" s="17"/>
      <c r="E14" s="39">
        <f>E15+E36+E42+E48++E53+E70+E75+E80</f>
        <v>4690300</v>
      </c>
      <c r="F14" s="39">
        <f>F15+F36+F42+F48++F53+F70+F75+F80</f>
        <v>4707300</v>
      </c>
    </row>
    <row r="15" spans="1:6" s="22" customFormat="1" ht="24" customHeight="1">
      <c r="A15" s="36" t="s">
        <v>41</v>
      </c>
      <c r="B15" s="16" t="s">
        <v>42</v>
      </c>
      <c r="C15" s="17"/>
      <c r="D15" s="17"/>
      <c r="E15" s="39">
        <f>E16+E20+E26+E30</f>
        <v>2612400</v>
      </c>
      <c r="F15" s="39">
        <f>F16+F20+F26+F30</f>
        <v>2612400</v>
      </c>
    </row>
    <row r="16" spans="1:6" s="22" customFormat="1" ht="59.25" customHeight="1">
      <c r="A16" s="36" t="s">
        <v>91</v>
      </c>
      <c r="B16" s="16" t="s">
        <v>85</v>
      </c>
      <c r="C16" s="17"/>
      <c r="D16" s="17"/>
      <c r="E16" s="88">
        <f aca="true" t="shared" si="0" ref="E16:F18">E17</f>
        <v>813800</v>
      </c>
      <c r="F16" s="88">
        <f t="shared" si="0"/>
        <v>813800</v>
      </c>
    </row>
    <row r="17" spans="1:6" ht="114.75" customHeight="1">
      <c r="A17" s="65" t="s">
        <v>169</v>
      </c>
      <c r="B17" s="18" t="s">
        <v>85</v>
      </c>
      <c r="C17" s="18" t="s">
        <v>94</v>
      </c>
      <c r="D17" s="35"/>
      <c r="E17" s="82">
        <f t="shared" si="0"/>
        <v>813800</v>
      </c>
      <c r="F17" s="82">
        <f t="shared" si="0"/>
        <v>813800</v>
      </c>
    </row>
    <row r="18" spans="1:6" ht="24" customHeight="1">
      <c r="A18" s="34" t="s">
        <v>90</v>
      </c>
      <c r="B18" s="18" t="s">
        <v>85</v>
      </c>
      <c r="C18" s="18" t="s">
        <v>95</v>
      </c>
      <c r="D18" s="35"/>
      <c r="E18" s="82">
        <f t="shared" si="0"/>
        <v>813800</v>
      </c>
      <c r="F18" s="82">
        <f t="shared" si="0"/>
        <v>813800</v>
      </c>
    </row>
    <row r="19" spans="1:6" ht="123.75" customHeight="1">
      <c r="A19" s="34" t="s">
        <v>44</v>
      </c>
      <c r="B19" s="18" t="s">
        <v>85</v>
      </c>
      <c r="C19" s="18" t="s">
        <v>95</v>
      </c>
      <c r="D19" s="35">
        <v>100</v>
      </c>
      <c r="E19" s="89">
        <v>813800</v>
      </c>
      <c r="F19" s="89">
        <v>813800</v>
      </c>
    </row>
    <row r="20" spans="1:6" s="22" customFormat="1" ht="98.25" customHeight="1">
      <c r="A20" s="36" t="s">
        <v>47</v>
      </c>
      <c r="B20" s="16" t="s">
        <v>48</v>
      </c>
      <c r="C20" s="17"/>
      <c r="D20" s="17"/>
      <c r="E20" s="88">
        <f>E21</f>
        <v>1745300</v>
      </c>
      <c r="F20" s="88">
        <f>F21</f>
        <v>1745300</v>
      </c>
    </row>
    <row r="21" spans="1:6" ht="121.5" customHeight="1">
      <c r="A21" s="65" t="s">
        <v>169</v>
      </c>
      <c r="B21" s="18" t="s">
        <v>48</v>
      </c>
      <c r="C21" s="18" t="s">
        <v>94</v>
      </c>
      <c r="D21" s="35"/>
      <c r="E21" s="82">
        <f>E22</f>
        <v>1745300</v>
      </c>
      <c r="F21" s="82">
        <f>F22</f>
        <v>1745300</v>
      </c>
    </row>
    <row r="22" spans="1:6" ht="37.5">
      <c r="A22" s="34" t="s">
        <v>43</v>
      </c>
      <c r="B22" s="18" t="s">
        <v>48</v>
      </c>
      <c r="C22" s="18" t="s">
        <v>96</v>
      </c>
      <c r="D22" s="35"/>
      <c r="E22" s="82">
        <f>SUM(E23:E25)</f>
        <v>1745300</v>
      </c>
      <c r="F22" s="82">
        <f>SUM(F23:F25)</f>
        <v>1745300</v>
      </c>
    </row>
    <row r="23" spans="1:6" ht="124.5" customHeight="1">
      <c r="A23" s="34" t="s">
        <v>44</v>
      </c>
      <c r="B23" s="18" t="s">
        <v>48</v>
      </c>
      <c r="C23" s="18" t="s">
        <v>96</v>
      </c>
      <c r="D23" s="35">
        <v>100</v>
      </c>
      <c r="E23" s="89">
        <v>1271000</v>
      </c>
      <c r="F23" s="89">
        <v>1271000</v>
      </c>
    </row>
    <row r="24" spans="1:6" ht="56.25">
      <c r="A24" s="34" t="s">
        <v>141</v>
      </c>
      <c r="B24" s="18" t="s">
        <v>48</v>
      </c>
      <c r="C24" s="18" t="s">
        <v>96</v>
      </c>
      <c r="D24" s="35">
        <v>200</v>
      </c>
      <c r="E24" s="89">
        <v>468000</v>
      </c>
      <c r="F24" s="89">
        <v>468000</v>
      </c>
    </row>
    <row r="25" spans="1:6" ht="18.75">
      <c r="A25" s="34" t="s">
        <v>46</v>
      </c>
      <c r="B25" s="18" t="s">
        <v>48</v>
      </c>
      <c r="C25" s="18" t="s">
        <v>96</v>
      </c>
      <c r="D25" s="35">
        <v>800</v>
      </c>
      <c r="E25" s="89">
        <v>6300</v>
      </c>
      <c r="F25" s="89">
        <v>6300</v>
      </c>
    </row>
    <row r="26" spans="1:6" s="22" customFormat="1" ht="18.75">
      <c r="A26" s="36" t="s">
        <v>49</v>
      </c>
      <c r="B26" s="16" t="s">
        <v>50</v>
      </c>
      <c r="C26" s="17"/>
      <c r="D26" s="17"/>
      <c r="E26" s="88">
        <f aca="true" t="shared" si="1" ref="E26:F28">E27</f>
        <v>1000</v>
      </c>
      <c r="F26" s="88">
        <f t="shared" si="1"/>
        <v>1000</v>
      </c>
    </row>
    <row r="27" spans="1:6" ht="122.25" customHeight="1">
      <c r="A27" s="65" t="s">
        <v>169</v>
      </c>
      <c r="B27" s="18" t="s">
        <v>50</v>
      </c>
      <c r="C27" s="18" t="s">
        <v>94</v>
      </c>
      <c r="D27" s="35"/>
      <c r="E27" s="82">
        <f t="shared" si="1"/>
        <v>1000</v>
      </c>
      <c r="F27" s="82">
        <f t="shared" si="1"/>
        <v>1000</v>
      </c>
    </row>
    <row r="28" spans="1:6" ht="18.75">
      <c r="A28" s="34" t="s">
        <v>52</v>
      </c>
      <c r="B28" s="18" t="s">
        <v>50</v>
      </c>
      <c r="C28" s="18" t="s">
        <v>142</v>
      </c>
      <c r="D28" s="35"/>
      <c r="E28" s="82">
        <f t="shared" si="1"/>
        <v>1000</v>
      </c>
      <c r="F28" s="82">
        <f t="shared" si="1"/>
        <v>1000</v>
      </c>
    </row>
    <row r="29" spans="1:6" ht="18.75">
      <c r="A29" s="34" t="s">
        <v>46</v>
      </c>
      <c r="B29" s="18" t="s">
        <v>50</v>
      </c>
      <c r="C29" s="18" t="s">
        <v>142</v>
      </c>
      <c r="D29" s="35">
        <v>800</v>
      </c>
      <c r="E29" s="89">
        <v>1000</v>
      </c>
      <c r="F29" s="89">
        <v>1000</v>
      </c>
    </row>
    <row r="30" spans="1:6" s="22" customFormat="1" ht="18.75">
      <c r="A30" s="36" t="s">
        <v>134</v>
      </c>
      <c r="B30" s="16" t="s">
        <v>99</v>
      </c>
      <c r="C30" s="17"/>
      <c r="D30" s="17"/>
      <c r="E30" s="88">
        <f>E31</f>
        <v>52300</v>
      </c>
      <c r="F30" s="88">
        <f>F31</f>
        <v>52300</v>
      </c>
    </row>
    <row r="31" spans="1:6" s="22" customFormat="1" ht="93.75">
      <c r="A31" s="65" t="s">
        <v>170</v>
      </c>
      <c r="B31" s="18" t="s">
        <v>99</v>
      </c>
      <c r="C31" s="35">
        <v>1200000000</v>
      </c>
      <c r="D31" s="17"/>
      <c r="E31" s="88">
        <f>E32+E34</f>
        <v>52300</v>
      </c>
      <c r="F31" s="88">
        <f>F32+F34</f>
        <v>52300</v>
      </c>
    </row>
    <row r="32" spans="1:6" ht="18.75">
      <c r="A32" s="34" t="s">
        <v>143</v>
      </c>
      <c r="B32" s="18" t="s">
        <v>99</v>
      </c>
      <c r="C32" s="35">
        <v>1200092360</v>
      </c>
      <c r="D32" s="35"/>
      <c r="E32" s="82">
        <f>E33</f>
        <v>52300</v>
      </c>
      <c r="F32" s="82">
        <f>F33</f>
        <v>52300</v>
      </c>
    </row>
    <row r="33" spans="1:6" ht="18.75">
      <c r="A33" s="34" t="s">
        <v>46</v>
      </c>
      <c r="B33" s="18" t="s">
        <v>99</v>
      </c>
      <c r="C33" s="35">
        <v>1200092360</v>
      </c>
      <c r="D33" s="35">
        <v>800</v>
      </c>
      <c r="E33" s="89">
        <v>52300</v>
      </c>
      <c r="F33" s="89">
        <v>52300</v>
      </c>
    </row>
    <row r="34" spans="1:6" ht="37.5">
      <c r="A34" s="34" t="s">
        <v>175</v>
      </c>
      <c r="B34" s="18" t="s">
        <v>99</v>
      </c>
      <c r="C34" s="35">
        <v>1200009040</v>
      </c>
      <c r="D34" s="35"/>
      <c r="E34" s="108">
        <f>E35</f>
        <v>0</v>
      </c>
      <c r="F34" s="108">
        <f>F35</f>
        <v>0</v>
      </c>
    </row>
    <row r="35" spans="1:6" ht="41.25" customHeight="1">
      <c r="A35" s="34" t="s">
        <v>141</v>
      </c>
      <c r="B35" s="18" t="s">
        <v>99</v>
      </c>
      <c r="C35" s="35">
        <v>1200009040</v>
      </c>
      <c r="D35" s="35">
        <v>200</v>
      </c>
      <c r="E35" s="109"/>
      <c r="F35" s="109"/>
    </row>
    <row r="36" spans="1:6" s="22" customFormat="1" ht="18.75">
      <c r="A36" s="36" t="s">
        <v>80</v>
      </c>
      <c r="B36" s="16" t="s">
        <v>86</v>
      </c>
      <c r="C36" s="17"/>
      <c r="D36" s="17"/>
      <c r="E36" s="88">
        <f aca="true" t="shared" si="2" ref="E36:F38">E37</f>
        <v>62000</v>
      </c>
      <c r="F36" s="88">
        <f t="shared" si="2"/>
        <v>62000</v>
      </c>
    </row>
    <row r="37" spans="1:6" s="22" customFormat="1" ht="29.25" customHeight="1">
      <c r="A37" s="36" t="s">
        <v>81</v>
      </c>
      <c r="B37" s="16" t="s">
        <v>87</v>
      </c>
      <c r="C37" s="17"/>
      <c r="D37" s="17"/>
      <c r="E37" s="88">
        <f t="shared" si="2"/>
        <v>62000</v>
      </c>
      <c r="F37" s="88">
        <f t="shared" si="2"/>
        <v>62000</v>
      </c>
    </row>
    <row r="38" spans="1:6" ht="18.75">
      <c r="A38" s="65" t="s">
        <v>51</v>
      </c>
      <c r="B38" s="18" t="s">
        <v>87</v>
      </c>
      <c r="C38" s="35">
        <v>9900000000</v>
      </c>
      <c r="D38" s="35"/>
      <c r="E38" s="82">
        <f t="shared" si="2"/>
        <v>62000</v>
      </c>
      <c r="F38" s="82">
        <f t="shared" si="2"/>
        <v>62000</v>
      </c>
    </row>
    <row r="39" spans="1:6" ht="56.25">
      <c r="A39" s="34" t="s">
        <v>144</v>
      </c>
      <c r="B39" s="18" t="s">
        <v>87</v>
      </c>
      <c r="C39" s="35">
        <v>9900051180</v>
      </c>
      <c r="D39" s="35"/>
      <c r="E39" s="82">
        <f>E40+E41</f>
        <v>62000</v>
      </c>
      <c r="F39" s="82">
        <f>F40+F41</f>
        <v>62000</v>
      </c>
    </row>
    <row r="40" spans="1:6" ht="120" customHeight="1">
      <c r="A40" s="34" t="s">
        <v>44</v>
      </c>
      <c r="B40" s="18" t="s">
        <v>87</v>
      </c>
      <c r="C40" s="35">
        <v>9900051180</v>
      </c>
      <c r="D40" s="35">
        <v>100</v>
      </c>
      <c r="E40" s="89">
        <v>57000</v>
      </c>
      <c r="F40" s="89">
        <v>57000</v>
      </c>
    </row>
    <row r="41" spans="1:6" ht="37.5">
      <c r="A41" s="34" t="s">
        <v>45</v>
      </c>
      <c r="B41" s="18" t="s">
        <v>87</v>
      </c>
      <c r="C41" s="35">
        <v>9900051180</v>
      </c>
      <c r="D41" s="35">
        <v>200</v>
      </c>
      <c r="E41" s="89">
        <v>5000</v>
      </c>
      <c r="F41" s="89">
        <v>5000</v>
      </c>
    </row>
    <row r="42" spans="1:6" s="22" customFormat="1" ht="42.75" customHeight="1">
      <c r="A42" s="36" t="s">
        <v>135</v>
      </c>
      <c r="B42" s="16" t="s">
        <v>89</v>
      </c>
      <c r="C42" s="17"/>
      <c r="D42" s="17"/>
      <c r="E42" s="88">
        <f aca="true" t="shared" si="3" ref="E42:F44">E43</f>
        <v>550300</v>
      </c>
      <c r="F42" s="88">
        <f t="shared" si="3"/>
        <v>554200</v>
      </c>
    </row>
    <row r="43" spans="1:6" ht="18.75">
      <c r="A43" s="34" t="s">
        <v>82</v>
      </c>
      <c r="B43" s="18" t="s">
        <v>88</v>
      </c>
      <c r="C43" s="35"/>
      <c r="D43" s="35"/>
      <c r="E43" s="82">
        <f t="shared" si="3"/>
        <v>550300</v>
      </c>
      <c r="F43" s="82">
        <f t="shared" si="3"/>
        <v>554200</v>
      </c>
    </row>
    <row r="44" spans="1:6" ht="99.75" customHeight="1">
      <c r="A44" s="65" t="s">
        <v>171</v>
      </c>
      <c r="B44" s="18" t="s">
        <v>88</v>
      </c>
      <c r="C44" s="35">
        <v>1600000000</v>
      </c>
      <c r="D44" s="35"/>
      <c r="E44" s="82">
        <f t="shared" si="3"/>
        <v>550300</v>
      </c>
      <c r="F44" s="82">
        <f t="shared" si="3"/>
        <v>554200</v>
      </c>
    </row>
    <row r="45" spans="1:6" ht="36.75" customHeight="1">
      <c r="A45" s="34" t="s">
        <v>83</v>
      </c>
      <c r="B45" s="18" t="s">
        <v>88</v>
      </c>
      <c r="C45" s="35">
        <v>1600024300</v>
      </c>
      <c r="D45" s="35"/>
      <c r="E45" s="82">
        <f>SUM(E46:E47)</f>
        <v>550300</v>
      </c>
      <c r="F45" s="82">
        <f>SUM(F46:F47)</f>
        <v>554200</v>
      </c>
    </row>
    <row r="46" spans="1:6" ht="95.25" customHeight="1">
      <c r="A46" s="34" t="s">
        <v>44</v>
      </c>
      <c r="B46" s="18" t="s">
        <v>88</v>
      </c>
      <c r="C46" s="35">
        <v>1600024300</v>
      </c>
      <c r="D46" s="35">
        <v>100</v>
      </c>
      <c r="E46" s="89">
        <v>352600</v>
      </c>
      <c r="F46" s="89">
        <v>352600</v>
      </c>
    </row>
    <row r="47" spans="1:6" ht="37.5">
      <c r="A47" s="34" t="s">
        <v>45</v>
      </c>
      <c r="B47" s="18" t="s">
        <v>88</v>
      </c>
      <c r="C47" s="35">
        <v>1600024300</v>
      </c>
      <c r="D47" s="35">
        <v>200</v>
      </c>
      <c r="E47" s="89">
        <v>197700</v>
      </c>
      <c r="F47" s="89">
        <v>201600</v>
      </c>
    </row>
    <row r="48" spans="1:6" s="22" customFormat="1" ht="18.75">
      <c r="A48" s="36" t="s">
        <v>53</v>
      </c>
      <c r="B48" s="16" t="s">
        <v>54</v>
      </c>
      <c r="C48" s="17"/>
      <c r="D48" s="17"/>
      <c r="E48" s="88">
        <f aca="true" t="shared" si="4" ref="E48:F51">E49</f>
        <v>200000</v>
      </c>
      <c r="F48" s="88">
        <f t="shared" si="4"/>
        <v>200000</v>
      </c>
    </row>
    <row r="49" spans="1:6" s="22" customFormat="1" ht="18.75">
      <c r="A49" s="36" t="s">
        <v>136</v>
      </c>
      <c r="B49" s="16" t="s">
        <v>55</v>
      </c>
      <c r="C49" s="17"/>
      <c r="D49" s="17"/>
      <c r="E49" s="88">
        <f t="shared" si="4"/>
        <v>200000</v>
      </c>
      <c r="F49" s="88">
        <f t="shared" si="4"/>
        <v>200000</v>
      </c>
    </row>
    <row r="50" spans="1:6" ht="60" customHeight="1">
      <c r="A50" s="66" t="s">
        <v>102</v>
      </c>
      <c r="B50" s="18" t="s">
        <v>55</v>
      </c>
      <c r="C50" s="35">
        <v>2100000000</v>
      </c>
      <c r="D50" s="35"/>
      <c r="E50" s="82">
        <f t="shared" si="4"/>
        <v>200000</v>
      </c>
      <c r="F50" s="82">
        <f t="shared" si="4"/>
        <v>200000</v>
      </c>
    </row>
    <row r="51" spans="1:6" ht="18.75">
      <c r="A51" s="34" t="s">
        <v>84</v>
      </c>
      <c r="B51" s="18" t="s">
        <v>55</v>
      </c>
      <c r="C51" s="35">
        <v>2100003150</v>
      </c>
      <c r="D51" s="35"/>
      <c r="E51" s="82">
        <f t="shared" si="4"/>
        <v>200000</v>
      </c>
      <c r="F51" s="82">
        <f t="shared" si="4"/>
        <v>200000</v>
      </c>
    </row>
    <row r="52" spans="1:6" ht="37.5">
      <c r="A52" s="34" t="s">
        <v>45</v>
      </c>
      <c r="B52" s="18" t="s">
        <v>55</v>
      </c>
      <c r="C52" s="35">
        <v>2100003150</v>
      </c>
      <c r="D52" s="35">
        <v>200</v>
      </c>
      <c r="E52" s="89">
        <v>200000</v>
      </c>
      <c r="F52" s="89">
        <v>200000</v>
      </c>
    </row>
    <row r="53" spans="1:6" s="22" customFormat="1" ht="18" customHeight="1">
      <c r="A53" s="36" t="s">
        <v>56</v>
      </c>
      <c r="B53" s="16" t="s">
        <v>57</v>
      </c>
      <c r="C53" s="17"/>
      <c r="D53" s="17"/>
      <c r="E53" s="88">
        <f>E54+E58+E66</f>
        <v>759800</v>
      </c>
      <c r="F53" s="88">
        <f>F54+F58+F66</f>
        <v>661400</v>
      </c>
    </row>
    <row r="54" spans="1:6" s="22" customFormat="1" ht="18" customHeight="1">
      <c r="A54" s="36" t="s">
        <v>58</v>
      </c>
      <c r="B54" s="16" t="s">
        <v>59</v>
      </c>
      <c r="C54" s="17"/>
      <c r="D54" s="17"/>
      <c r="E54" s="88">
        <f aca="true" t="shared" si="5" ref="E54:F56">E55</f>
        <v>0</v>
      </c>
      <c r="F54" s="88">
        <f t="shared" si="5"/>
        <v>0</v>
      </c>
    </row>
    <row r="55" spans="1:6" ht="115.5" customHeight="1">
      <c r="A55" s="65" t="s">
        <v>172</v>
      </c>
      <c r="B55" s="18" t="s">
        <v>59</v>
      </c>
      <c r="C55" s="35">
        <v>2000000000</v>
      </c>
      <c r="D55" s="35"/>
      <c r="E55" s="82">
        <f t="shared" si="5"/>
        <v>0</v>
      </c>
      <c r="F55" s="82">
        <f t="shared" si="5"/>
        <v>0</v>
      </c>
    </row>
    <row r="56" spans="1:6" ht="75">
      <c r="A56" s="34" t="s">
        <v>145</v>
      </c>
      <c r="B56" s="18" t="s">
        <v>59</v>
      </c>
      <c r="C56" s="35">
        <v>2000003610</v>
      </c>
      <c r="D56" s="35"/>
      <c r="E56" s="82">
        <f t="shared" si="5"/>
        <v>0</v>
      </c>
      <c r="F56" s="82">
        <f t="shared" si="5"/>
        <v>0</v>
      </c>
    </row>
    <row r="57" spans="1:6" ht="40.5" customHeight="1">
      <c r="A57" s="34" t="s">
        <v>45</v>
      </c>
      <c r="B57" s="18" t="s">
        <v>59</v>
      </c>
      <c r="C57" s="35">
        <v>2000003610</v>
      </c>
      <c r="D57" s="35">
        <v>200</v>
      </c>
      <c r="E57" s="89">
        <v>0</v>
      </c>
      <c r="F57" s="89">
        <v>0</v>
      </c>
    </row>
    <row r="58" spans="1:6" ht="18.75">
      <c r="A58" s="36" t="s">
        <v>60</v>
      </c>
      <c r="B58" s="16" t="s">
        <v>61</v>
      </c>
      <c r="C58" s="35"/>
      <c r="D58" s="35"/>
      <c r="E58" s="88">
        <f>E59</f>
        <v>759800</v>
      </c>
      <c r="F58" s="88">
        <f>F59</f>
        <v>661400</v>
      </c>
    </row>
    <row r="59" spans="1:6" s="40" customFormat="1" ht="117" customHeight="1">
      <c r="A59" s="65" t="s">
        <v>172</v>
      </c>
      <c r="B59" s="18" t="s">
        <v>61</v>
      </c>
      <c r="C59" s="35">
        <v>2000000000</v>
      </c>
      <c r="D59" s="35"/>
      <c r="E59" s="82">
        <f>E60+E64</f>
        <v>759800</v>
      </c>
      <c r="F59" s="82">
        <f>F60+F64</f>
        <v>661400</v>
      </c>
    </row>
    <row r="60" spans="1:6" ht="37.5">
      <c r="A60" s="34" t="s">
        <v>62</v>
      </c>
      <c r="B60" s="18" t="s">
        <v>61</v>
      </c>
      <c r="C60" s="35">
        <v>2000006050</v>
      </c>
      <c r="D60" s="35"/>
      <c r="E60" s="82">
        <f>SUM(E61:E63)</f>
        <v>749800</v>
      </c>
      <c r="F60" s="82">
        <f>SUM(F61:F63)</f>
        <v>651400</v>
      </c>
    </row>
    <row r="61" spans="1:6" s="40" customFormat="1" ht="101.25" customHeight="1">
      <c r="A61" s="34" t="s">
        <v>44</v>
      </c>
      <c r="B61" s="18" t="s">
        <v>61</v>
      </c>
      <c r="C61" s="35">
        <v>2000006050</v>
      </c>
      <c r="D61" s="35">
        <v>100</v>
      </c>
      <c r="E61" s="89">
        <v>303500</v>
      </c>
      <c r="F61" s="89">
        <v>303500</v>
      </c>
    </row>
    <row r="62" spans="1:6" ht="37.5">
      <c r="A62" s="34" t="s">
        <v>45</v>
      </c>
      <c r="B62" s="18" t="s">
        <v>61</v>
      </c>
      <c r="C62" s="35">
        <v>2000006050</v>
      </c>
      <c r="D62" s="35">
        <v>200</v>
      </c>
      <c r="E62" s="89">
        <v>440500</v>
      </c>
      <c r="F62" s="89">
        <v>342100</v>
      </c>
    </row>
    <row r="63" spans="1:6" ht="18.75">
      <c r="A63" s="34" t="s">
        <v>46</v>
      </c>
      <c r="B63" s="18" t="s">
        <v>61</v>
      </c>
      <c r="C63" s="35">
        <v>2000006050</v>
      </c>
      <c r="D63" s="35">
        <v>800</v>
      </c>
      <c r="E63" s="89">
        <v>5800</v>
      </c>
      <c r="F63" s="89">
        <v>5800</v>
      </c>
    </row>
    <row r="64" spans="1:6" ht="27.75" customHeight="1">
      <c r="A64" s="34" t="s">
        <v>146</v>
      </c>
      <c r="B64" s="18" t="s">
        <v>61</v>
      </c>
      <c r="C64" s="35">
        <v>2000006400</v>
      </c>
      <c r="D64" s="35"/>
      <c r="E64" s="82">
        <f>E65</f>
        <v>10000</v>
      </c>
      <c r="F64" s="82">
        <v>10000</v>
      </c>
    </row>
    <row r="65" spans="1:6" s="40" customFormat="1" ht="37.5">
      <c r="A65" s="34" t="s">
        <v>45</v>
      </c>
      <c r="B65" s="18" t="s">
        <v>61</v>
      </c>
      <c r="C65" s="35">
        <v>2000006400</v>
      </c>
      <c r="D65" s="35">
        <v>200</v>
      </c>
      <c r="E65" s="89">
        <v>10000</v>
      </c>
      <c r="F65" s="89">
        <v>10000</v>
      </c>
    </row>
    <row r="66" spans="1:6" s="64" customFormat="1" ht="37.5">
      <c r="A66" s="67" t="s">
        <v>97</v>
      </c>
      <c r="B66" s="16" t="s">
        <v>98</v>
      </c>
      <c r="C66" s="17"/>
      <c r="D66" s="17"/>
      <c r="E66" s="88">
        <f>E69</f>
        <v>0</v>
      </c>
      <c r="F66" s="88">
        <f>F69</f>
        <v>0</v>
      </c>
    </row>
    <row r="67" spans="1:6" s="64" customFormat="1" ht="124.5" customHeight="1">
      <c r="A67" s="65" t="s">
        <v>172</v>
      </c>
      <c r="B67" s="18" t="s">
        <v>98</v>
      </c>
      <c r="C67" s="35">
        <v>2000000000</v>
      </c>
      <c r="D67" s="17"/>
      <c r="E67" s="82">
        <f>E68</f>
        <v>0</v>
      </c>
      <c r="F67" s="82">
        <f>F68</f>
        <v>0</v>
      </c>
    </row>
    <row r="68" spans="1:6" s="40" customFormat="1" ht="155.25" customHeight="1">
      <c r="A68" s="34" t="s">
        <v>147</v>
      </c>
      <c r="B68" s="18" t="s">
        <v>98</v>
      </c>
      <c r="C68" s="35">
        <v>2000074040</v>
      </c>
      <c r="D68" s="35"/>
      <c r="E68" s="82">
        <f>E69</f>
        <v>0</v>
      </c>
      <c r="F68" s="82">
        <f>F69</f>
        <v>0</v>
      </c>
    </row>
    <row r="69" spans="1:6" s="40" customFormat="1" ht="37.5">
      <c r="A69" s="34" t="s">
        <v>45</v>
      </c>
      <c r="B69" s="18" t="s">
        <v>98</v>
      </c>
      <c r="C69" s="35">
        <v>2000074040</v>
      </c>
      <c r="D69" s="35">
        <v>200</v>
      </c>
      <c r="E69" s="89">
        <v>0</v>
      </c>
      <c r="F69" s="89">
        <v>0</v>
      </c>
    </row>
    <row r="70" spans="1:6" s="64" customFormat="1" ht="23.25" customHeight="1">
      <c r="A70" s="36" t="s">
        <v>138</v>
      </c>
      <c r="B70" s="16" t="s">
        <v>137</v>
      </c>
      <c r="C70" s="17"/>
      <c r="D70" s="17"/>
      <c r="E70" s="88">
        <f aca="true" t="shared" si="6" ref="E70:F73">E71</f>
        <v>82000</v>
      </c>
      <c r="F70" s="88">
        <f t="shared" si="6"/>
        <v>82000</v>
      </c>
    </row>
    <row r="71" spans="1:6" s="40" customFormat="1" ht="37.5">
      <c r="A71" s="34" t="s">
        <v>140</v>
      </c>
      <c r="B71" s="18" t="s">
        <v>139</v>
      </c>
      <c r="C71" s="35"/>
      <c r="D71" s="35"/>
      <c r="E71" s="82">
        <f t="shared" si="6"/>
        <v>82000</v>
      </c>
      <c r="F71" s="82">
        <f t="shared" si="6"/>
        <v>82000</v>
      </c>
    </row>
    <row r="72" spans="1:6" s="40" customFormat="1" ht="112.5">
      <c r="A72" s="65" t="s">
        <v>172</v>
      </c>
      <c r="B72" s="18" t="s">
        <v>139</v>
      </c>
      <c r="C72" s="35">
        <v>2000000000</v>
      </c>
      <c r="D72" s="35"/>
      <c r="E72" s="82">
        <f t="shared" si="6"/>
        <v>82000</v>
      </c>
      <c r="F72" s="82">
        <f t="shared" si="6"/>
        <v>82000</v>
      </c>
    </row>
    <row r="73" spans="1:6" s="40" customFormat="1" ht="37.5">
      <c r="A73" s="34" t="s">
        <v>148</v>
      </c>
      <c r="B73" s="18" t="s">
        <v>139</v>
      </c>
      <c r="C73" s="35">
        <v>2000041200</v>
      </c>
      <c r="D73" s="35"/>
      <c r="E73" s="82">
        <f t="shared" si="6"/>
        <v>82000</v>
      </c>
      <c r="F73" s="82">
        <f t="shared" si="6"/>
        <v>82000</v>
      </c>
    </row>
    <row r="74" spans="1:6" s="40" customFormat="1" ht="37.5">
      <c r="A74" s="34" t="s">
        <v>45</v>
      </c>
      <c r="B74" s="18" t="s">
        <v>139</v>
      </c>
      <c r="C74" s="35">
        <v>2000041200</v>
      </c>
      <c r="D74" s="35">
        <v>200</v>
      </c>
      <c r="E74" s="89">
        <v>82000</v>
      </c>
      <c r="F74" s="89">
        <v>82000</v>
      </c>
    </row>
    <row r="75" spans="1:6" s="30" customFormat="1" ht="18.75">
      <c r="A75" s="27" t="s">
        <v>103</v>
      </c>
      <c r="B75" s="29">
        <v>1000</v>
      </c>
      <c r="C75" s="29"/>
      <c r="D75" s="29"/>
      <c r="E75" s="90">
        <f aca="true" t="shared" si="7" ref="E75:F78">E76</f>
        <v>313000</v>
      </c>
      <c r="F75" s="90">
        <f t="shared" si="7"/>
        <v>313000</v>
      </c>
    </row>
    <row r="76" spans="1:6" s="30" customFormat="1" ht="18.75">
      <c r="A76" s="27" t="s">
        <v>106</v>
      </c>
      <c r="B76" s="29" t="s">
        <v>104</v>
      </c>
      <c r="C76" s="29"/>
      <c r="D76" s="29"/>
      <c r="E76" s="90">
        <f t="shared" si="7"/>
        <v>313000</v>
      </c>
      <c r="F76" s="90">
        <f t="shared" si="7"/>
        <v>313000</v>
      </c>
    </row>
    <row r="77" spans="1:6" s="30" customFormat="1" ht="90.75" customHeight="1">
      <c r="A77" s="66" t="s">
        <v>173</v>
      </c>
      <c r="B77" s="28" t="s">
        <v>104</v>
      </c>
      <c r="C77" s="28" t="s">
        <v>105</v>
      </c>
      <c r="D77" s="28"/>
      <c r="E77" s="91">
        <f t="shared" si="7"/>
        <v>313000</v>
      </c>
      <c r="F77" s="91">
        <f t="shared" si="7"/>
        <v>313000</v>
      </c>
    </row>
    <row r="78" spans="1:6" s="30" customFormat="1" ht="37.5">
      <c r="A78" s="31" t="s">
        <v>151</v>
      </c>
      <c r="B78" s="28">
        <v>1001</v>
      </c>
      <c r="C78" s="28" t="s">
        <v>149</v>
      </c>
      <c r="D78" s="28"/>
      <c r="E78" s="91">
        <f t="shared" si="7"/>
        <v>313000</v>
      </c>
      <c r="F78" s="91">
        <f t="shared" si="7"/>
        <v>313000</v>
      </c>
    </row>
    <row r="79" spans="1:6" s="30" customFormat="1" ht="18.75">
      <c r="A79" s="31" t="s">
        <v>152</v>
      </c>
      <c r="B79" s="28">
        <v>1001</v>
      </c>
      <c r="C79" s="28" t="s">
        <v>149</v>
      </c>
      <c r="D79" s="28" t="s">
        <v>150</v>
      </c>
      <c r="E79" s="92">
        <v>313000</v>
      </c>
      <c r="F79" s="92">
        <v>313000</v>
      </c>
    </row>
    <row r="80" spans="1:6" s="22" customFormat="1" ht="24" customHeight="1">
      <c r="A80" s="4" t="s">
        <v>64</v>
      </c>
      <c r="B80" s="69" t="s">
        <v>153</v>
      </c>
      <c r="C80" s="70"/>
      <c r="D80" s="70"/>
      <c r="E80" s="93">
        <f>E81</f>
        <v>110800</v>
      </c>
      <c r="F80" s="93">
        <f>F81</f>
        <v>222300</v>
      </c>
    </row>
    <row r="81" spans="1:6" ht="21.75" customHeight="1">
      <c r="A81" s="12" t="s">
        <v>64</v>
      </c>
      <c r="B81" s="68" t="s">
        <v>153</v>
      </c>
      <c r="C81" s="21">
        <v>9999999999</v>
      </c>
      <c r="D81" s="21"/>
      <c r="E81" s="94">
        <f>E82</f>
        <v>110800</v>
      </c>
      <c r="F81" s="94">
        <f>F82</f>
        <v>222300</v>
      </c>
    </row>
    <row r="82" spans="1:6" ht="21" customHeight="1">
      <c r="A82" s="12" t="s">
        <v>64</v>
      </c>
      <c r="B82" s="68" t="s">
        <v>153</v>
      </c>
      <c r="C82" s="21">
        <v>9999999999</v>
      </c>
      <c r="D82" s="21">
        <v>999</v>
      </c>
      <c r="E82" s="95">
        <v>110800</v>
      </c>
      <c r="F82" s="96">
        <v>222300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3"/>
  <sheetViews>
    <sheetView zoomScale="70" zoomScaleNormal="70" zoomScalePageLayoutView="0" workbookViewId="0" topLeftCell="A34">
      <selection activeCell="D38" sqref="D38:D40"/>
    </sheetView>
  </sheetViews>
  <sheetFormatPr defaultColWidth="9.57421875" defaultRowHeight="15"/>
  <cols>
    <col min="1" max="1" width="55.7109375" style="24" customWidth="1"/>
    <col min="2" max="2" width="18.28125" style="20" customWidth="1"/>
    <col min="3" max="3" width="8.28125" style="20" customWidth="1"/>
    <col min="4" max="4" width="17.57421875" style="104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.75">
      <c r="A1" s="119" t="s">
        <v>35</v>
      </c>
      <c r="B1" s="119"/>
      <c r="C1" s="119"/>
      <c r="D1" s="119"/>
    </row>
    <row r="2" spans="1:4" s="3" customFormat="1" ht="18.75">
      <c r="A2" s="119" t="s">
        <v>167</v>
      </c>
      <c r="B2" s="119"/>
      <c r="C2" s="119"/>
      <c r="D2" s="119"/>
    </row>
    <row r="3" spans="1:4" s="3" customFormat="1" ht="18.75">
      <c r="A3" s="119" t="s">
        <v>1</v>
      </c>
      <c r="B3" s="119"/>
      <c r="C3" s="119"/>
      <c r="D3" s="119"/>
    </row>
    <row r="4" spans="1:4" s="3" customFormat="1" ht="18.75">
      <c r="A4" s="123" t="str">
        <f>'Прил.4 по разд.'!A4:F4</f>
        <v>от    декабря 2022 года № </v>
      </c>
      <c r="B4" s="123"/>
      <c r="C4" s="123"/>
      <c r="D4" s="123"/>
    </row>
    <row r="5" spans="1:4" s="3" customFormat="1" ht="18.75">
      <c r="A5" s="119" t="s">
        <v>168</v>
      </c>
      <c r="B5" s="119"/>
      <c r="C5" s="119"/>
      <c r="D5" s="119"/>
    </row>
    <row r="6" spans="1:4" s="3" customFormat="1" ht="18.75">
      <c r="A6" s="119" t="s">
        <v>1</v>
      </c>
      <c r="B6" s="119"/>
      <c r="C6" s="119"/>
      <c r="D6" s="119"/>
    </row>
    <row r="7" spans="1:4" s="3" customFormat="1" ht="18.75">
      <c r="A7" s="119" t="str">
        <f>'Прил.4 по разд.'!A7:F7</f>
        <v>на 2023 год и плановый период 2024 и 2025 годов»</v>
      </c>
      <c r="B7" s="119"/>
      <c r="C7" s="119"/>
      <c r="D7" s="119"/>
    </row>
    <row r="8" spans="1:4" ht="18.75">
      <c r="A8" s="120"/>
      <c r="B8" s="120"/>
      <c r="C8" s="120"/>
      <c r="D8" s="120"/>
    </row>
    <row r="9" spans="1:4" ht="107.25" customHeight="1">
      <c r="A9" s="121" t="s">
        <v>183</v>
      </c>
      <c r="B9" s="121"/>
      <c r="C9" s="121"/>
      <c r="D9" s="121"/>
    </row>
    <row r="10" spans="1:4" s="24" customFormat="1" ht="18.75">
      <c r="A10" s="124"/>
      <c r="B10" s="124"/>
      <c r="C10" s="124"/>
      <c r="D10" s="124"/>
    </row>
    <row r="11" spans="1:4" s="24" customFormat="1" ht="18.75">
      <c r="A11" s="125" t="s">
        <v>37</v>
      </c>
      <c r="B11" s="125" t="s">
        <v>39</v>
      </c>
      <c r="C11" s="125" t="s">
        <v>40</v>
      </c>
      <c r="D11" s="128" t="s">
        <v>162</v>
      </c>
    </row>
    <row r="12" spans="1:4" s="24" customFormat="1" ht="18.75">
      <c r="A12" s="126"/>
      <c r="B12" s="126"/>
      <c r="C12" s="126"/>
      <c r="D12" s="129"/>
    </row>
    <row r="13" spans="1:4" s="24" customFormat="1" ht="18.75">
      <c r="A13" s="25">
        <v>1</v>
      </c>
      <c r="B13" s="25">
        <v>2</v>
      </c>
      <c r="C13" s="25">
        <v>3</v>
      </c>
      <c r="D13" s="105">
        <v>4</v>
      </c>
    </row>
    <row r="14" spans="1:4" s="24" customFormat="1" ht="18.75">
      <c r="A14" s="36" t="s">
        <v>9</v>
      </c>
      <c r="B14" s="17"/>
      <c r="C14" s="17"/>
      <c r="D14" s="97">
        <f>D15+D18++D27+D32+D36+D47+D50</f>
        <v>5174400</v>
      </c>
    </row>
    <row r="15" spans="1:4" s="22" customFormat="1" ht="97.5">
      <c r="A15" s="73" t="s">
        <v>173</v>
      </c>
      <c r="B15" s="29" t="s">
        <v>105</v>
      </c>
      <c r="C15" s="29"/>
      <c r="D15" s="98">
        <f>D16</f>
        <v>313000</v>
      </c>
    </row>
    <row r="16" spans="1:4" ht="37.5">
      <c r="A16" s="31" t="s">
        <v>151</v>
      </c>
      <c r="B16" s="28" t="s">
        <v>149</v>
      </c>
      <c r="C16" s="28"/>
      <c r="D16" s="99">
        <f>D17</f>
        <v>313000</v>
      </c>
    </row>
    <row r="17" spans="1:4" ht="24" customHeight="1">
      <c r="A17" s="31" t="s">
        <v>152</v>
      </c>
      <c r="B17" s="28" t="s">
        <v>149</v>
      </c>
      <c r="C17" s="28" t="s">
        <v>150</v>
      </c>
      <c r="D17" s="100">
        <v>313000</v>
      </c>
    </row>
    <row r="18" spans="1:4" s="2" customFormat="1" ht="120.75" customHeight="1">
      <c r="A18" s="71" t="s">
        <v>169</v>
      </c>
      <c r="B18" s="16" t="s">
        <v>94</v>
      </c>
      <c r="C18" s="17"/>
      <c r="D18" s="101">
        <f>D19+D21+D25</f>
        <v>2560100</v>
      </c>
    </row>
    <row r="19" spans="1:4" s="22" customFormat="1" ht="27" customHeight="1">
      <c r="A19" s="34" t="s">
        <v>90</v>
      </c>
      <c r="B19" s="18" t="s">
        <v>95</v>
      </c>
      <c r="C19" s="35"/>
      <c r="D19" s="102">
        <f>D20</f>
        <v>813800</v>
      </c>
    </row>
    <row r="20" spans="1:4" ht="123" customHeight="1">
      <c r="A20" s="34" t="s">
        <v>44</v>
      </c>
      <c r="B20" s="18" t="s">
        <v>95</v>
      </c>
      <c r="C20" s="35">
        <v>100</v>
      </c>
      <c r="D20" s="103">
        <v>813800</v>
      </c>
    </row>
    <row r="21" spans="1:4" s="22" customFormat="1" ht="37.5">
      <c r="A21" s="34" t="s">
        <v>43</v>
      </c>
      <c r="B21" s="18" t="s">
        <v>96</v>
      </c>
      <c r="C21" s="35"/>
      <c r="D21" s="102">
        <f>D22+D23+D24</f>
        <v>1745300</v>
      </c>
    </row>
    <row r="22" spans="1:4" s="22" customFormat="1" ht="112.5">
      <c r="A22" s="34" t="s">
        <v>44</v>
      </c>
      <c r="B22" s="18" t="s">
        <v>96</v>
      </c>
      <c r="C22" s="35">
        <v>100</v>
      </c>
      <c r="D22" s="89">
        <v>1271000</v>
      </c>
    </row>
    <row r="23" spans="1:4" ht="56.25">
      <c r="A23" s="34" t="s">
        <v>141</v>
      </c>
      <c r="B23" s="18" t="s">
        <v>96</v>
      </c>
      <c r="C23" s="35">
        <v>200</v>
      </c>
      <c r="D23" s="89">
        <v>468000</v>
      </c>
    </row>
    <row r="24" spans="1:4" s="22" customFormat="1" ht="18.75">
      <c r="A24" s="34" t="s">
        <v>46</v>
      </c>
      <c r="B24" s="18" t="s">
        <v>96</v>
      </c>
      <c r="C24" s="35">
        <v>800</v>
      </c>
      <c r="D24" s="89">
        <v>6300</v>
      </c>
    </row>
    <row r="25" spans="1:4" ht="18.75">
      <c r="A25" s="34" t="s">
        <v>52</v>
      </c>
      <c r="B25" s="18" t="s">
        <v>142</v>
      </c>
      <c r="C25" s="35"/>
      <c r="D25" s="102">
        <f>D26</f>
        <v>1000</v>
      </c>
    </row>
    <row r="26" spans="1:4" s="22" customFormat="1" ht="18.75">
      <c r="A26" s="34" t="s">
        <v>46</v>
      </c>
      <c r="B26" s="18" t="s">
        <v>142</v>
      </c>
      <c r="C26" s="35">
        <v>800</v>
      </c>
      <c r="D26" s="103">
        <v>1000</v>
      </c>
    </row>
    <row r="27" spans="1:4" s="22" customFormat="1" ht="117">
      <c r="A27" s="71" t="s">
        <v>170</v>
      </c>
      <c r="B27" s="17">
        <v>1200000000</v>
      </c>
      <c r="C27" s="17"/>
      <c r="D27" s="101">
        <f>D28+D30</f>
        <v>52300</v>
      </c>
    </row>
    <row r="28" spans="1:6" s="22" customFormat="1" ht="18.75">
      <c r="A28" s="34" t="s">
        <v>143</v>
      </c>
      <c r="B28" s="35">
        <v>1200092360</v>
      </c>
      <c r="C28" s="35"/>
      <c r="D28" s="102">
        <f>D29</f>
        <v>52300</v>
      </c>
      <c r="E28" s="20"/>
      <c r="F28" s="20"/>
    </row>
    <row r="29" spans="1:4" s="22" customFormat="1" ht="18.75">
      <c r="A29" s="34" t="s">
        <v>46</v>
      </c>
      <c r="B29" s="35">
        <v>1200092360</v>
      </c>
      <c r="C29" s="35">
        <v>800</v>
      </c>
      <c r="D29" s="103">
        <v>52300</v>
      </c>
    </row>
    <row r="30" spans="1:6" s="22" customFormat="1" ht="37.5">
      <c r="A30" s="34" t="s">
        <v>175</v>
      </c>
      <c r="B30" s="35">
        <v>1200009040</v>
      </c>
      <c r="C30" s="35"/>
      <c r="D30" s="108">
        <f>D31</f>
        <v>0</v>
      </c>
      <c r="E30" s="20"/>
      <c r="F30" s="20"/>
    </row>
    <row r="31" spans="1:4" s="22" customFormat="1" ht="56.25">
      <c r="A31" s="34" t="s">
        <v>141</v>
      </c>
      <c r="B31" s="35">
        <v>1200009040</v>
      </c>
      <c r="C31" s="35">
        <v>200</v>
      </c>
      <c r="D31" s="109">
        <v>0</v>
      </c>
    </row>
    <row r="32" spans="1:4" s="22" customFormat="1" ht="97.5">
      <c r="A32" s="71" t="s">
        <v>171</v>
      </c>
      <c r="B32" s="17">
        <v>1600000000</v>
      </c>
      <c r="C32" s="17"/>
      <c r="D32" s="101">
        <f>D33</f>
        <v>546600</v>
      </c>
    </row>
    <row r="33" spans="1:4" ht="37.5">
      <c r="A33" s="34" t="s">
        <v>83</v>
      </c>
      <c r="B33" s="35">
        <v>1600024300</v>
      </c>
      <c r="C33" s="35"/>
      <c r="D33" s="102">
        <f>SUM(D34:D35)</f>
        <v>546600</v>
      </c>
    </row>
    <row r="34" spans="1:4" ht="112.5">
      <c r="A34" s="34" t="s">
        <v>44</v>
      </c>
      <c r="B34" s="35">
        <v>1600024300</v>
      </c>
      <c r="C34" s="35">
        <v>100</v>
      </c>
      <c r="D34" s="89">
        <v>352600</v>
      </c>
    </row>
    <row r="35" spans="1:4" ht="37.5">
      <c r="A35" s="34" t="s">
        <v>45</v>
      </c>
      <c r="B35" s="35">
        <v>1600024300</v>
      </c>
      <c r="C35" s="35">
        <v>200</v>
      </c>
      <c r="D35" s="89">
        <v>194000</v>
      </c>
    </row>
    <row r="36" spans="1:4" s="72" customFormat="1" ht="96.75" customHeight="1">
      <c r="A36" s="71" t="s">
        <v>172</v>
      </c>
      <c r="B36" s="17">
        <v>2000000000</v>
      </c>
      <c r="C36" s="17"/>
      <c r="D36" s="101">
        <f>D37+D41+D43+D45</f>
        <v>1440400</v>
      </c>
    </row>
    <row r="37" spans="1:4" ht="48" customHeight="1">
      <c r="A37" s="34" t="s">
        <v>62</v>
      </c>
      <c r="B37" s="35">
        <v>2000006050</v>
      </c>
      <c r="C37" s="35"/>
      <c r="D37" s="102">
        <f>SUM(D38:D40)</f>
        <v>848400</v>
      </c>
    </row>
    <row r="38" spans="1:4" ht="120.75" customHeight="1">
      <c r="A38" s="34" t="s">
        <v>44</v>
      </c>
      <c r="B38" s="35">
        <v>2000006050</v>
      </c>
      <c r="C38" s="35">
        <v>100</v>
      </c>
      <c r="D38" s="89">
        <v>303500</v>
      </c>
    </row>
    <row r="39" spans="1:4" ht="37.5">
      <c r="A39" s="34" t="s">
        <v>45</v>
      </c>
      <c r="B39" s="35">
        <v>2000006050</v>
      </c>
      <c r="C39" s="35">
        <v>200</v>
      </c>
      <c r="D39" s="89">
        <v>539100</v>
      </c>
    </row>
    <row r="40" spans="1:4" ht="26.25" customHeight="1">
      <c r="A40" s="34" t="s">
        <v>46</v>
      </c>
      <c r="B40" s="35">
        <v>2000006050</v>
      </c>
      <c r="C40" s="35">
        <v>800</v>
      </c>
      <c r="D40" s="89">
        <v>5800</v>
      </c>
    </row>
    <row r="41" spans="1:4" ht="30" customHeight="1">
      <c r="A41" s="34" t="s">
        <v>146</v>
      </c>
      <c r="B41" s="35">
        <v>2000006400</v>
      </c>
      <c r="C41" s="35"/>
      <c r="D41" s="102">
        <f>D42</f>
        <v>10000</v>
      </c>
    </row>
    <row r="42" spans="1:4" ht="37.5">
      <c r="A42" s="34" t="s">
        <v>45</v>
      </c>
      <c r="B42" s="35">
        <v>2000006400</v>
      </c>
      <c r="C42" s="35">
        <v>200</v>
      </c>
      <c r="D42" s="103">
        <v>10000</v>
      </c>
    </row>
    <row r="43" spans="1:4" ht="156.75" customHeight="1">
      <c r="A43" s="34" t="s">
        <v>147</v>
      </c>
      <c r="B43" s="35">
        <v>2000074040</v>
      </c>
      <c r="C43" s="35"/>
      <c r="D43" s="102">
        <f>D44</f>
        <v>500000</v>
      </c>
    </row>
    <row r="44" spans="1:4" ht="37.5">
      <c r="A44" s="34" t="s">
        <v>45</v>
      </c>
      <c r="B44" s="35">
        <v>2000074040</v>
      </c>
      <c r="C44" s="35">
        <v>200</v>
      </c>
      <c r="D44" s="103">
        <v>500000</v>
      </c>
    </row>
    <row r="45" spans="1:4" ht="37.5">
      <c r="A45" s="34" t="s">
        <v>148</v>
      </c>
      <c r="B45" s="35">
        <v>2000041200</v>
      </c>
      <c r="C45" s="35"/>
      <c r="D45" s="102">
        <f>D46</f>
        <v>82000</v>
      </c>
    </row>
    <row r="46" spans="1:4" ht="37.5">
      <c r="A46" s="34" t="s">
        <v>45</v>
      </c>
      <c r="B46" s="35">
        <v>2000041200</v>
      </c>
      <c r="C46" s="35">
        <v>200</v>
      </c>
      <c r="D46" s="103">
        <v>82000</v>
      </c>
    </row>
    <row r="47" spans="1:4" s="22" customFormat="1" ht="78">
      <c r="A47" s="73" t="s">
        <v>102</v>
      </c>
      <c r="B47" s="17">
        <v>2100000000</v>
      </c>
      <c r="C47" s="17"/>
      <c r="D47" s="101">
        <f>D48</f>
        <v>200000</v>
      </c>
    </row>
    <row r="48" spans="1:4" ht="18.75">
      <c r="A48" s="34" t="s">
        <v>84</v>
      </c>
      <c r="B48" s="35">
        <v>2100003150</v>
      </c>
      <c r="C48" s="35"/>
      <c r="D48" s="102">
        <f>D49</f>
        <v>200000</v>
      </c>
    </row>
    <row r="49" spans="1:4" s="40" customFormat="1" ht="37.5">
      <c r="A49" s="34" t="s">
        <v>45</v>
      </c>
      <c r="B49" s="35">
        <v>2100003150</v>
      </c>
      <c r="C49" s="35">
        <v>200</v>
      </c>
      <c r="D49" s="103">
        <v>200000</v>
      </c>
    </row>
    <row r="50" spans="1:4" s="22" customFormat="1" ht="19.5">
      <c r="A50" s="71" t="s">
        <v>51</v>
      </c>
      <c r="B50" s="17">
        <v>9900000000</v>
      </c>
      <c r="C50" s="17"/>
      <c r="D50" s="101">
        <f>D51</f>
        <v>62000</v>
      </c>
    </row>
    <row r="51" spans="1:4" s="22" customFormat="1" ht="56.25">
      <c r="A51" s="34" t="s">
        <v>144</v>
      </c>
      <c r="B51" s="35">
        <v>9900051180</v>
      </c>
      <c r="C51" s="35"/>
      <c r="D51" s="102">
        <f>D52+D53</f>
        <v>62000</v>
      </c>
    </row>
    <row r="52" spans="1:4" ht="117" customHeight="1">
      <c r="A52" s="34" t="s">
        <v>44</v>
      </c>
      <c r="B52" s="35">
        <v>9900051180</v>
      </c>
      <c r="C52" s="35">
        <v>100</v>
      </c>
      <c r="D52" s="103">
        <v>57000</v>
      </c>
    </row>
    <row r="53" spans="1:4" ht="37.5">
      <c r="A53" s="34" t="s">
        <v>45</v>
      </c>
      <c r="B53" s="35">
        <v>9900051180</v>
      </c>
      <c r="C53" s="35">
        <v>200</v>
      </c>
      <c r="D53" s="103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zoomScale="70" zoomScaleNormal="70" zoomScalePageLayoutView="0" workbookViewId="0" topLeftCell="A34">
      <selection activeCell="D38" sqref="D38:E40"/>
    </sheetView>
  </sheetViews>
  <sheetFormatPr defaultColWidth="14.421875" defaultRowHeight="15"/>
  <cols>
    <col min="1" max="1" width="55.7109375" style="24" customWidth="1"/>
    <col min="2" max="2" width="16.28125" style="20" customWidth="1"/>
    <col min="3" max="3" width="8.28125" style="20" customWidth="1"/>
    <col min="4" max="4" width="16.28125" style="20" customWidth="1"/>
    <col min="5" max="5" width="19.42187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19" t="s">
        <v>36</v>
      </c>
      <c r="B1" s="119"/>
      <c r="C1" s="119"/>
      <c r="D1" s="119"/>
      <c r="E1" s="119"/>
    </row>
    <row r="2" spans="1:5" s="3" customFormat="1" ht="18.75" customHeight="1">
      <c r="A2" s="119" t="s">
        <v>167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'Прил.5 цел.ст.'!A4:D4</f>
        <v>от    декабря 2022 года № </v>
      </c>
      <c r="B4" s="123"/>
      <c r="C4" s="123"/>
      <c r="D4" s="123"/>
      <c r="E4" s="123"/>
    </row>
    <row r="5" spans="1:5" s="3" customFormat="1" ht="18.75" customHeight="1">
      <c r="A5" s="119" t="s">
        <v>168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'Прил.5 цел.ст.'!A7:D7</f>
        <v>на 2023 год и плановый период 2024 и 2025 годов»</v>
      </c>
      <c r="B7" s="119"/>
      <c r="C7" s="119"/>
      <c r="D7" s="119"/>
      <c r="E7" s="119"/>
    </row>
    <row r="8" spans="1:4" ht="18.75">
      <c r="A8" s="120"/>
      <c r="B8" s="120"/>
      <c r="C8" s="120"/>
      <c r="D8" s="120"/>
    </row>
    <row r="9" spans="1:5" ht="102.75" customHeight="1">
      <c r="A9" s="130" t="s">
        <v>184</v>
      </c>
      <c r="B9" s="130"/>
      <c r="C9" s="130"/>
      <c r="D9" s="130"/>
      <c r="E9" s="130"/>
    </row>
    <row r="10" spans="1:5" s="24" customFormat="1" ht="18.75">
      <c r="A10" s="124"/>
      <c r="B10" s="124"/>
      <c r="C10" s="124"/>
      <c r="D10" s="124"/>
      <c r="E10" s="124"/>
    </row>
    <row r="11" spans="1:5" s="24" customFormat="1" ht="18.75">
      <c r="A11" s="125" t="s">
        <v>37</v>
      </c>
      <c r="B11" s="125" t="s">
        <v>39</v>
      </c>
      <c r="C11" s="125" t="s">
        <v>40</v>
      </c>
      <c r="D11" s="127" t="s">
        <v>66</v>
      </c>
      <c r="E11" s="127"/>
    </row>
    <row r="12" spans="1:5" s="24" customFormat="1" ht="18.75">
      <c r="A12" s="126"/>
      <c r="B12" s="126"/>
      <c r="C12" s="126"/>
      <c r="D12" s="10" t="s">
        <v>160</v>
      </c>
      <c r="E12" s="26" t="s">
        <v>180</v>
      </c>
    </row>
    <row r="13" spans="1:5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</row>
    <row r="14" spans="1:5" s="24" customFormat="1" ht="18.75">
      <c r="A14" s="36" t="s">
        <v>9</v>
      </c>
      <c r="B14" s="17"/>
      <c r="C14" s="17"/>
      <c r="D14" s="39">
        <f>D15+D18++D27+D32+D36+D47+D50+D54</f>
        <v>4690300</v>
      </c>
      <c r="E14" s="39">
        <f>E15+E18++E27+E32+E36+E47+E50+E54</f>
        <v>4707300</v>
      </c>
    </row>
    <row r="15" spans="1:5" s="22" customFormat="1" ht="97.5">
      <c r="A15" s="73" t="s">
        <v>173</v>
      </c>
      <c r="B15" s="29" t="s">
        <v>105</v>
      </c>
      <c r="C15" s="29"/>
      <c r="D15" s="98">
        <f>D16</f>
        <v>313000</v>
      </c>
      <c r="E15" s="98">
        <f>E16</f>
        <v>313000</v>
      </c>
    </row>
    <row r="16" spans="1:5" ht="37.5">
      <c r="A16" s="31" t="s">
        <v>151</v>
      </c>
      <c r="B16" s="28" t="s">
        <v>149</v>
      </c>
      <c r="C16" s="28"/>
      <c r="D16" s="99">
        <f>D17</f>
        <v>313000</v>
      </c>
      <c r="E16" s="99">
        <f>E17</f>
        <v>313000</v>
      </c>
    </row>
    <row r="17" spans="1:5" ht="18.75">
      <c r="A17" s="31" t="s">
        <v>152</v>
      </c>
      <c r="B17" s="28" t="s">
        <v>149</v>
      </c>
      <c r="C17" s="28" t="s">
        <v>150</v>
      </c>
      <c r="D17" s="100">
        <v>313000</v>
      </c>
      <c r="E17" s="100">
        <v>313000</v>
      </c>
    </row>
    <row r="18" spans="1:5" s="2" customFormat="1" ht="118.5" customHeight="1">
      <c r="A18" s="71" t="s">
        <v>169</v>
      </c>
      <c r="B18" s="16" t="s">
        <v>94</v>
      </c>
      <c r="C18" s="17"/>
      <c r="D18" s="101">
        <f>D19+D21+D25</f>
        <v>2560100</v>
      </c>
      <c r="E18" s="101">
        <f>E19+E21+E25</f>
        <v>2560100</v>
      </c>
    </row>
    <row r="19" spans="1:5" s="22" customFormat="1" ht="21.75" customHeight="1">
      <c r="A19" s="34" t="s">
        <v>90</v>
      </c>
      <c r="B19" s="18" t="s">
        <v>95</v>
      </c>
      <c r="C19" s="35"/>
      <c r="D19" s="102">
        <f>D20</f>
        <v>813800</v>
      </c>
      <c r="E19" s="102">
        <f>E20</f>
        <v>813800</v>
      </c>
    </row>
    <row r="20" spans="1:5" ht="100.5" customHeight="1">
      <c r="A20" s="34" t="s">
        <v>44</v>
      </c>
      <c r="B20" s="18" t="s">
        <v>95</v>
      </c>
      <c r="C20" s="35">
        <v>100</v>
      </c>
      <c r="D20" s="103">
        <v>813800</v>
      </c>
      <c r="E20" s="103">
        <v>813800</v>
      </c>
    </row>
    <row r="21" spans="1:5" s="22" customFormat="1" ht="37.5">
      <c r="A21" s="34" t="s">
        <v>43</v>
      </c>
      <c r="B21" s="18" t="s">
        <v>96</v>
      </c>
      <c r="C21" s="35"/>
      <c r="D21" s="102">
        <f>D22+D23+D24</f>
        <v>1745300</v>
      </c>
      <c r="E21" s="102">
        <f>E22+E23+E24</f>
        <v>1745300</v>
      </c>
    </row>
    <row r="22" spans="1:5" s="22" customFormat="1" ht="112.5">
      <c r="A22" s="34" t="s">
        <v>44</v>
      </c>
      <c r="B22" s="18" t="s">
        <v>96</v>
      </c>
      <c r="C22" s="35">
        <v>100</v>
      </c>
      <c r="D22" s="89">
        <v>1271000</v>
      </c>
      <c r="E22" s="89">
        <v>1271000</v>
      </c>
    </row>
    <row r="23" spans="1:5" ht="56.25">
      <c r="A23" s="34" t="s">
        <v>141</v>
      </c>
      <c r="B23" s="18" t="s">
        <v>96</v>
      </c>
      <c r="C23" s="35">
        <v>200</v>
      </c>
      <c r="D23" s="89">
        <v>468000</v>
      </c>
      <c r="E23" s="89">
        <v>468000</v>
      </c>
    </row>
    <row r="24" spans="1:5" s="22" customFormat="1" ht="18.75">
      <c r="A24" s="34" t="s">
        <v>46</v>
      </c>
      <c r="B24" s="18" t="s">
        <v>96</v>
      </c>
      <c r="C24" s="35">
        <v>800</v>
      </c>
      <c r="D24" s="89">
        <v>6300</v>
      </c>
      <c r="E24" s="89">
        <v>6300</v>
      </c>
    </row>
    <row r="25" spans="1:5" ht="18.75">
      <c r="A25" s="34" t="s">
        <v>52</v>
      </c>
      <c r="B25" s="18" t="s">
        <v>142</v>
      </c>
      <c r="C25" s="35"/>
      <c r="D25" s="102">
        <f>D26</f>
        <v>1000</v>
      </c>
      <c r="E25" s="102">
        <f>E26</f>
        <v>1000</v>
      </c>
    </row>
    <row r="26" spans="1:5" s="22" customFormat="1" ht="18.75">
      <c r="A26" s="34" t="s">
        <v>46</v>
      </c>
      <c r="B26" s="18" t="s">
        <v>142</v>
      </c>
      <c r="C26" s="35">
        <v>800</v>
      </c>
      <c r="D26" s="103">
        <v>1000</v>
      </c>
      <c r="E26" s="103">
        <v>1000</v>
      </c>
    </row>
    <row r="27" spans="1:5" s="22" customFormat="1" ht="117">
      <c r="A27" s="71" t="s">
        <v>170</v>
      </c>
      <c r="B27" s="17">
        <v>1200000000</v>
      </c>
      <c r="C27" s="17"/>
      <c r="D27" s="101">
        <f>D28+D30</f>
        <v>52300</v>
      </c>
      <c r="E27" s="101">
        <f>E28+E30</f>
        <v>52300</v>
      </c>
    </row>
    <row r="28" spans="1:6" s="22" customFormat="1" ht="18.75">
      <c r="A28" s="34" t="s">
        <v>143</v>
      </c>
      <c r="B28" s="35">
        <v>1200092360</v>
      </c>
      <c r="C28" s="35"/>
      <c r="D28" s="102">
        <f>D29</f>
        <v>52300</v>
      </c>
      <c r="E28" s="102">
        <f>E29</f>
        <v>52300</v>
      </c>
      <c r="F28" s="20"/>
    </row>
    <row r="29" spans="1:5" s="22" customFormat="1" ht="18.75">
      <c r="A29" s="34" t="s">
        <v>46</v>
      </c>
      <c r="B29" s="35">
        <v>1200092360</v>
      </c>
      <c r="C29" s="35">
        <v>800</v>
      </c>
      <c r="D29" s="89">
        <v>52300</v>
      </c>
      <c r="E29" s="89">
        <v>52300</v>
      </c>
    </row>
    <row r="30" spans="1:6" s="22" customFormat="1" ht="37.5">
      <c r="A30" s="34" t="s">
        <v>175</v>
      </c>
      <c r="B30" s="35">
        <v>1200009040</v>
      </c>
      <c r="C30" s="35"/>
      <c r="D30" s="108">
        <f>D31</f>
        <v>0</v>
      </c>
      <c r="E30" s="108">
        <f>E31</f>
        <v>0</v>
      </c>
      <c r="F30" s="20"/>
    </row>
    <row r="31" spans="1:5" s="22" customFormat="1" ht="56.25">
      <c r="A31" s="34" t="s">
        <v>141</v>
      </c>
      <c r="B31" s="35">
        <v>1200009040</v>
      </c>
      <c r="C31" s="35">
        <v>200</v>
      </c>
      <c r="D31" s="109"/>
      <c r="E31" s="109"/>
    </row>
    <row r="32" spans="1:5" s="22" customFormat="1" ht="97.5">
      <c r="A32" s="71" t="s">
        <v>171</v>
      </c>
      <c r="B32" s="17">
        <v>1600000000</v>
      </c>
      <c r="C32" s="17"/>
      <c r="D32" s="101">
        <f>D33</f>
        <v>550300</v>
      </c>
      <c r="E32" s="101">
        <f>E33</f>
        <v>554200</v>
      </c>
    </row>
    <row r="33" spans="1:5" ht="37.5">
      <c r="A33" s="34" t="s">
        <v>83</v>
      </c>
      <c r="B33" s="35">
        <v>1600024300</v>
      </c>
      <c r="C33" s="35"/>
      <c r="D33" s="102">
        <f>SUM(D34:D35)</f>
        <v>550300</v>
      </c>
      <c r="E33" s="102">
        <f>SUM(E34:E35)</f>
        <v>554200</v>
      </c>
    </row>
    <row r="34" spans="1:5" ht="115.5" customHeight="1">
      <c r="A34" s="34" t="s">
        <v>44</v>
      </c>
      <c r="B34" s="35">
        <v>1600024300</v>
      </c>
      <c r="C34" s="35">
        <v>100</v>
      </c>
      <c r="D34" s="89">
        <v>352600</v>
      </c>
      <c r="E34" s="89">
        <v>352600</v>
      </c>
    </row>
    <row r="35" spans="1:5" ht="37.5">
      <c r="A35" s="34" t="s">
        <v>45</v>
      </c>
      <c r="B35" s="35">
        <v>1600024300</v>
      </c>
      <c r="C35" s="35">
        <v>200</v>
      </c>
      <c r="D35" s="89">
        <v>197700</v>
      </c>
      <c r="E35" s="89">
        <v>201600</v>
      </c>
    </row>
    <row r="36" spans="1:5" s="72" customFormat="1" ht="117" customHeight="1">
      <c r="A36" s="71" t="s">
        <v>172</v>
      </c>
      <c r="B36" s="17">
        <v>2000000000</v>
      </c>
      <c r="C36" s="17"/>
      <c r="D36" s="101">
        <f>D37+D41+D45</f>
        <v>841800</v>
      </c>
      <c r="E36" s="101">
        <f>E37+E41+E45</f>
        <v>743400</v>
      </c>
    </row>
    <row r="37" spans="1:5" ht="37.5">
      <c r="A37" s="34" t="s">
        <v>62</v>
      </c>
      <c r="B37" s="35">
        <v>2000006050</v>
      </c>
      <c r="C37" s="35"/>
      <c r="D37" s="102">
        <f>SUM(D38:D40)</f>
        <v>749800</v>
      </c>
      <c r="E37" s="102">
        <f>SUM(E38:E40)</f>
        <v>651400</v>
      </c>
    </row>
    <row r="38" spans="1:5" ht="119.25" customHeight="1">
      <c r="A38" s="34" t="s">
        <v>44</v>
      </c>
      <c r="B38" s="35">
        <v>2000006050</v>
      </c>
      <c r="C38" s="35">
        <v>100</v>
      </c>
      <c r="D38" s="89">
        <v>303500</v>
      </c>
      <c r="E38" s="89">
        <v>303500</v>
      </c>
    </row>
    <row r="39" spans="1:5" ht="37.5">
      <c r="A39" s="34" t="s">
        <v>45</v>
      </c>
      <c r="B39" s="35">
        <v>2000006050</v>
      </c>
      <c r="C39" s="35">
        <v>200</v>
      </c>
      <c r="D39" s="89">
        <v>440500</v>
      </c>
      <c r="E39" s="89">
        <v>342100</v>
      </c>
    </row>
    <row r="40" spans="1:5" ht="18.75">
      <c r="A40" s="34" t="s">
        <v>46</v>
      </c>
      <c r="B40" s="35">
        <v>2000006050</v>
      </c>
      <c r="C40" s="35">
        <v>800</v>
      </c>
      <c r="D40" s="89">
        <v>5800</v>
      </c>
      <c r="E40" s="89">
        <v>5800</v>
      </c>
    </row>
    <row r="41" spans="1:5" ht="18.75">
      <c r="A41" s="34" t="s">
        <v>146</v>
      </c>
      <c r="B41" s="35">
        <v>2000006400</v>
      </c>
      <c r="C41" s="35"/>
      <c r="D41" s="102">
        <f>D42</f>
        <v>10000</v>
      </c>
      <c r="E41" s="102">
        <f>E42</f>
        <v>10000</v>
      </c>
    </row>
    <row r="42" spans="1:5" ht="37.5">
      <c r="A42" s="34" t="s">
        <v>45</v>
      </c>
      <c r="B42" s="35">
        <v>2000006400</v>
      </c>
      <c r="C42" s="35">
        <v>200</v>
      </c>
      <c r="D42" s="103">
        <v>10000</v>
      </c>
      <c r="E42" s="103">
        <v>10000</v>
      </c>
    </row>
    <row r="43" spans="1:5" ht="155.25" customHeight="1">
      <c r="A43" s="34" t="s">
        <v>147</v>
      </c>
      <c r="B43" s="35">
        <v>2000074040</v>
      </c>
      <c r="C43" s="35"/>
      <c r="D43" s="102">
        <f>D44</f>
        <v>0</v>
      </c>
      <c r="E43" s="102">
        <f>E44</f>
        <v>0</v>
      </c>
    </row>
    <row r="44" spans="1:5" ht="37.5">
      <c r="A44" s="34" t="s">
        <v>45</v>
      </c>
      <c r="B44" s="35">
        <v>2000074040</v>
      </c>
      <c r="C44" s="35">
        <v>200</v>
      </c>
      <c r="D44" s="103">
        <v>0</v>
      </c>
      <c r="E44" s="103">
        <v>0</v>
      </c>
    </row>
    <row r="45" spans="1:5" ht="37.5">
      <c r="A45" s="34" t="s">
        <v>148</v>
      </c>
      <c r="B45" s="35">
        <v>2000041200</v>
      </c>
      <c r="C45" s="35"/>
      <c r="D45" s="102">
        <f>D46</f>
        <v>82000</v>
      </c>
      <c r="E45" s="102">
        <f>E46</f>
        <v>82000</v>
      </c>
    </row>
    <row r="46" spans="1:5" ht="37.5">
      <c r="A46" s="34" t="s">
        <v>45</v>
      </c>
      <c r="B46" s="35">
        <v>2000041200</v>
      </c>
      <c r="C46" s="35">
        <v>200</v>
      </c>
      <c r="D46" s="103">
        <v>82000</v>
      </c>
      <c r="E46" s="103">
        <v>82000</v>
      </c>
    </row>
    <row r="47" spans="1:5" s="22" customFormat="1" ht="78">
      <c r="A47" s="73" t="s">
        <v>102</v>
      </c>
      <c r="B47" s="17">
        <v>2100000000</v>
      </c>
      <c r="C47" s="17"/>
      <c r="D47" s="101">
        <f>D48</f>
        <v>200000</v>
      </c>
      <c r="E47" s="101">
        <f>E48</f>
        <v>200000</v>
      </c>
    </row>
    <row r="48" spans="1:5" ht="18.75">
      <c r="A48" s="34" t="s">
        <v>84</v>
      </c>
      <c r="B48" s="35">
        <v>2100003150</v>
      </c>
      <c r="C48" s="35"/>
      <c r="D48" s="102">
        <f>D49</f>
        <v>200000</v>
      </c>
      <c r="E48" s="102">
        <f>E49</f>
        <v>200000</v>
      </c>
    </row>
    <row r="49" spans="1:5" s="40" customFormat="1" ht="37.5">
      <c r="A49" s="34" t="s">
        <v>45</v>
      </c>
      <c r="B49" s="35">
        <v>2100003150</v>
      </c>
      <c r="C49" s="35">
        <v>200</v>
      </c>
      <c r="D49" s="103">
        <v>200000</v>
      </c>
      <c r="E49" s="103">
        <v>200000</v>
      </c>
    </row>
    <row r="50" spans="1:5" s="22" customFormat="1" ht="19.5">
      <c r="A50" s="71" t="s">
        <v>51</v>
      </c>
      <c r="B50" s="17">
        <v>9900000000</v>
      </c>
      <c r="C50" s="17"/>
      <c r="D50" s="101">
        <f>D51</f>
        <v>62000</v>
      </c>
      <c r="E50" s="101">
        <f>E51</f>
        <v>62000</v>
      </c>
    </row>
    <row r="51" spans="1:5" s="22" customFormat="1" ht="56.25">
      <c r="A51" s="34" t="s">
        <v>144</v>
      </c>
      <c r="B51" s="35">
        <v>9900051180</v>
      </c>
      <c r="C51" s="35"/>
      <c r="D51" s="102">
        <f>D52+D53</f>
        <v>62000</v>
      </c>
      <c r="E51" s="102">
        <f>E52+E53</f>
        <v>62000</v>
      </c>
    </row>
    <row r="52" spans="1:5" ht="119.25" customHeight="1">
      <c r="A52" s="34" t="s">
        <v>44</v>
      </c>
      <c r="B52" s="35">
        <v>9900051180</v>
      </c>
      <c r="C52" s="35">
        <v>100</v>
      </c>
      <c r="D52" s="103">
        <v>57000</v>
      </c>
      <c r="E52" s="103">
        <v>57000</v>
      </c>
    </row>
    <row r="53" spans="1:5" ht="37.5">
      <c r="A53" s="34" t="s">
        <v>45</v>
      </c>
      <c r="B53" s="35">
        <v>9900051180</v>
      </c>
      <c r="C53" s="35">
        <v>200</v>
      </c>
      <c r="D53" s="103">
        <v>5000</v>
      </c>
      <c r="E53" s="103">
        <v>5000</v>
      </c>
    </row>
    <row r="54" spans="1:5" s="22" customFormat="1" ht="23.25" customHeight="1">
      <c r="A54" s="4" t="s">
        <v>64</v>
      </c>
      <c r="B54" s="19">
        <v>9999999999</v>
      </c>
      <c r="C54" s="19"/>
      <c r="D54" s="23">
        <f>D55</f>
        <v>110800</v>
      </c>
      <c r="E54" s="23">
        <f>E55</f>
        <v>222300</v>
      </c>
    </row>
    <row r="55" spans="1:5" ht="23.25" customHeight="1">
      <c r="A55" s="12" t="s">
        <v>64</v>
      </c>
      <c r="B55" s="21">
        <v>9999999999</v>
      </c>
      <c r="C55" s="21">
        <v>999</v>
      </c>
      <c r="D55" s="95">
        <v>110800</v>
      </c>
      <c r="E55" s="95">
        <v>222300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54"/>
  <sheetViews>
    <sheetView zoomScale="70" zoomScaleNormal="70" zoomScalePageLayoutView="0" workbookViewId="0" topLeftCell="A43">
      <selection activeCell="A9" sqref="A9:E9"/>
    </sheetView>
  </sheetViews>
  <sheetFormatPr defaultColWidth="9.140625" defaultRowHeight="15"/>
  <cols>
    <col min="1" max="1" width="56.00390625" style="24" customWidth="1"/>
    <col min="2" max="2" width="9.421875" style="24" customWidth="1"/>
    <col min="3" max="3" width="15.28125" style="20" customWidth="1"/>
    <col min="4" max="4" width="8.28125" style="20" customWidth="1"/>
    <col min="5" max="5" width="15.8515625" style="44" customWidth="1"/>
    <col min="6" max="16384" width="9.140625" style="20" customWidth="1"/>
  </cols>
  <sheetData>
    <row r="1" spans="1:5" s="3" customFormat="1" ht="18.75">
      <c r="A1" s="119" t="s">
        <v>93</v>
      </c>
      <c r="B1" s="119"/>
      <c r="C1" s="119"/>
      <c r="D1" s="119"/>
      <c r="E1" s="119"/>
    </row>
    <row r="2" spans="1:5" s="3" customFormat="1" ht="18.75">
      <c r="A2" s="119" t="s">
        <v>167</v>
      </c>
      <c r="B2" s="119"/>
      <c r="C2" s="119"/>
      <c r="D2" s="119"/>
      <c r="E2" s="119"/>
    </row>
    <row r="3" spans="1:5" s="3" customFormat="1" ht="18.75">
      <c r="A3" s="119" t="s">
        <v>1</v>
      </c>
      <c r="B3" s="119"/>
      <c r="C3" s="119"/>
      <c r="D3" s="119"/>
      <c r="E3" s="119"/>
    </row>
    <row r="4" spans="1:5" s="3" customFormat="1" ht="18.75">
      <c r="A4" s="123" t="str">
        <f>'Прил.6 цел.ст.'!A4:E4</f>
        <v>от    декабря 2022 года № </v>
      </c>
      <c r="B4" s="123"/>
      <c r="C4" s="123"/>
      <c r="D4" s="123"/>
      <c r="E4" s="123"/>
    </row>
    <row r="5" spans="1:5" s="3" customFormat="1" ht="18.75">
      <c r="A5" s="119" t="s">
        <v>168</v>
      </c>
      <c r="B5" s="119"/>
      <c r="C5" s="119"/>
      <c r="D5" s="119"/>
      <c r="E5" s="119"/>
    </row>
    <row r="6" spans="1:5" s="3" customFormat="1" ht="18.75">
      <c r="A6" s="119" t="s">
        <v>1</v>
      </c>
      <c r="B6" s="119"/>
      <c r="C6" s="119"/>
      <c r="D6" s="119"/>
      <c r="E6" s="119"/>
    </row>
    <row r="7" spans="1:5" s="3" customFormat="1" ht="18.75">
      <c r="A7" s="119" t="str">
        <f>'Прил.6 цел.ст.'!A7:E7</f>
        <v>на 2023 год и плановый период 2024 и 2025 годов»</v>
      </c>
      <c r="B7" s="119"/>
      <c r="C7" s="119"/>
      <c r="D7" s="119"/>
      <c r="E7" s="119"/>
    </row>
    <row r="8" spans="1:5" ht="18.75">
      <c r="A8" s="120"/>
      <c r="B8" s="120"/>
      <c r="C8" s="120"/>
      <c r="D8" s="120"/>
      <c r="E8" s="120"/>
    </row>
    <row r="9" spans="1:5" ht="59.25" customHeight="1">
      <c r="A9" s="121" t="s">
        <v>185</v>
      </c>
      <c r="B9" s="121"/>
      <c r="C9" s="121"/>
      <c r="D9" s="121"/>
      <c r="E9" s="121"/>
    </row>
    <row r="10" spans="1:5" s="24" customFormat="1" ht="18.75">
      <c r="A10" s="124"/>
      <c r="B10" s="124"/>
      <c r="C10" s="124"/>
      <c r="D10" s="124"/>
      <c r="E10" s="124"/>
    </row>
    <row r="11" spans="1:5" s="24" customFormat="1" ht="18.75">
      <c r="A11" s="125" t="s">
        <v>37</v>
      </c>
      <c r="B11" s="131" t="s">
        <v>65</v>
      </c>
      <c r="C11" s="131" t="s">
        <v>39</v>
      </c>
      <c r="D11" s="131" t="s">
        <v>40</v>
      </c>
      <c r="E11" s="133" t="s">
        <v>162</v>
      </c>
    </row>
    <row r="12" spans="1:5" s="24" customFormat="1" ht="18.75">
      <c r="A12" s="126"/>
      <c r="B12" s="132"/>
      <c r="C12" s="132"/>
      <c r="D12" s="132"/>
      <c r="E12" s="134"/>
    </row>
    <row r="13" spans="1:8" s="24" customFormat="1" ht="18.75">
      <c r="A13" s="25">
        <v>1</v>
      </c>
      <c r="B13" s="25">
        <v>2</v>
      </c>
      <c r="C13" s="25">
        <v>3</v>
      </c>
      <c r="D13" s="25">
        <v>4</v>
      </c>
      <c r="E13" s="46">
        <v>5</v>
      </c>
      <c r="H13" s="45"/>
    </row>
    <row r="14" spans="1:5" s="24" customFormat="1" ht="18.75">
      <c r="A14" s="36" t="s">
        <v>9</v>
      </c>
      <c r="B14" s="4"/>
      <c r="C14" s="17"/>
      <c r="D14" s="17"/>
      <c r="E14" s="39">
        <f>E15</f>
        <v>5174400</v>
      </c>
    </row>
    <row r="15" spans="1:5" s="24" customFormat="1" ht="67.5" customHeight="1">
      <c r="A15" s="36" t="s">
        <v>174</v>
      </c>
      <c r="B15" s="4">
        <v>791</v>
      </c>
      <c r="C15" s="17"/>
      <c r="D15" s="17"/>
      <c r="E15" s="39">
        <f>E16+E19++E28+E33+E37+E48+E51</f>
        <v>5174400</v>
      </c>
    </row>
    <row r="16" spans="1:5" s="24" customFormat="1" ht="97.5">
      <c r="A16" s="73" t="s">
        <v>173</v>
      </c>
      <c r="B16" s="4">
        <v>791</v>
      </c>
      <c r="C16" s="29" t="s">
        <v>105</v>
      </c>
      <c r="D16" s="29"/>
      <c r="E16" s="90">
        <f>E17</f>
        <v>313000</v>
      </c>
    </row>
    <row r="17" spans="1:5" s="24" customFormat="1" ht="37.5">
      <c r="A17" s="31" t="s">
        <v>151</v>
      </c>
      <c r="B17" s="12">
        <v>791</v>
      </c>
      <c r="C17" s="28" t="s">
        <v>149</v>
      </c>
      <c r="D17" s="28"/>
      <c r="E17" s="91">
        <f>E18</f>
        <v>313000</v>
      </c>
    </row>
    <row r="18" spans="1:5" s="24" customFormat="1" ht="18.75">
      <c r="A18" s="31" t="s">
        <v>152</v>
      </c>
      <c r="B18" s="12">
        <v>791</v>
      </c>
      <c r="C18" s="28" t="s">
        <v>149</v>
      </c>
      <c r="D18" s="28" t="s">
        <v>150</v>
      </c>
      <c r="E18" s="92">
        <v>313000</v>
      </c>
    </row>
    <row r="19" spans="1:5" s="24" customFormat="1" ht="117">
      <c r="A19" s="71" t="s">
        <v>169</v>
      </c>
      <c r="B19" s="4">
        <v>791</v>
      </c>
      <c r="C19" s="16" t="s">
        <v>94</v>
      </c>
      <c r="D19" s="17"/>
      <c r="E19" s="88">
        <f>E20+E22+E26</f>
        <v>2560100</v>
      </c>
    </row>
    <row r="20" spans="1:5" s="24" customFormat="1" ht="18.75">
      <c r="A20" s="34" t="s">
        <v>90</v>
      </c>
      <c r="B20" s="12">
        <v>791</v>
      </c>
      <c r="C20" s="18" t="s">
        <v>95</v>
      </c>
      <c r="D20" s="35"/>
      <c r="E20" s="82">
        <f>E21</f>
        <v>813800</v>
      </c>
    </row>
    <row r="21" spans="1:5" s="2" customFormat="1" ht="112.5">
      <c r="A21" s="34" t="s">
        <v>44</v>
      </c>
      <c r="B21" s="12">
        <v>791</v>
      </c>
      <c r="C21" s="18" t="s">
        <v>95</v>
      </c>
      <c r="D21" s="35">
        <v>100</v>
      </c>
      <c r="E21" s="89">
        <v>813800</v>
      </c>
    </row>
    <row r="22" spans="1:5" s="24" customFormat="1" ht="37.5">
      <c r="A22" s="34" t="s">
        <v>43</v>
      </c>
      <c r="B22" s="12">
        <v>791</v>
      </c>
      <c r="C22" s="18" t="s">
        <v>96</v>
      </c>
      <c r="D22" s="35"/>
      <c r="E22" s="82">
        <f>E23+E24+E25</f>
        <v>1745300</v>
      </c>
    </row>
    <row r="23" spans="1:5" s="24" customFormat="1" ht="120" customHeight="1">
      <c r="A23" s="34" t="s">
        <v>44</v>
      </c>
      <c r="B23" s="12">
        <v>791</v>
      </c>
      <c r="C23" s="18" t="s">
        <v>96</v>
      </c>
      <c r="D23" s="35">
        <v>100</v>
      </c>
      <c r="E23" s="89">
        <v>1271000</v>
      </c>
    </row>
    <row r="24" spans="1:5" s="2" customFormat="1" ht="56.25">
      <c r="A24" s="34" t="s">
        <v>141</v>
      </c>
      <c r="B24" s="12">
        <v>791</v>
      </c>
      <c r="C24" s="18" t="s">
        <v>96</v>
      </c>
      <c r="D24" s="35">
        <v>200</v>
      </c>
      <c r="E24" s="89">
        <v>468000</v>
      </c>
    </row>
    <row r="25" spans="1:5" s="24" customFormat="1" ht="18.75">
      <c r="A25" s="34" t="s">
        <v>46</v>
      </c>
      <c r="B25" s="12">
        <v>791</v>
      </c>
      <c r="C25" s="18" t="s">
        <v>96</v>
      </c>
      <c r="D25" s="35">
        <v>800</v>
      </c>
      <c r="E25" s="89">
        <v>6300</v>
      </c>
    </row>
    <row r="26" spans="1:5" s="24" customFormat="1" ht="18.75">
      <c r="A26" s="34" t="s">
        <v>52</v>
      </c>
      <c r="B26" s="12">
        <v>791</v>
      </c>
      <c r="C26" s="18" t="s">
        <v>142</v>
      </c>
      <c r="D26" s="35"/>
      <c r="E26" s="82">
        <f>E27</f>
        <v>1000</v>
      </c>
    </row>
    <row r="27" spans="1:5" s="24" customFormat="1" ht="18.75">
      <c r="A27" s="34" t="s">
        <v>46</v>
      </c>
      <c r="B27" s="12">
        <v>791</v>
      </c>
      <c r="C27" s="18" t="s">
        <v>142</v>
      </c>
      <c r="D27" s="35">
        <v>800</v>
      </c>
      <c r="E27" s="89">
        <v>1000</v>
      </c>
    </row>
    <row r="28" spans="1:5" s="22" customFormat="1" ht="102.75" customHeight="1">
      <c r="A28" s="71" t="s">
        <v>170</v>
      </c>
      <c r="B28" s="4">
        <v>791</v>
      </c>
      <c r="C28" s="17">
        <v>1200000000</v>
      </c>
      <c r="D28" s="17"/>
      <c r="E28" s="88">
        <f>E29+E31</f>
        <v>52300</v>
      </c>
    </row>
    <row r="29" spans="1:5" s="22" customFormat="1" ht="18.75">
      <c r="A29" s="34" t="s">
        <v>143</v>
      </c>
      <c r="B29" s="12">
        <v>791</v>
      </c>
      <c r="C29" s="35">
        <v>1200092360</v>
      </c>
      <c r="D29" s="35"/>
      <c r="E29" s="82">
        <f>E30</f>
        <v>52300</v>
      </c>
    </row>
    <row r="30" spans="1:5" ht="18.75">
      <c r="A30" s="34" t="s">
        <v>46</v>
      </c>
      <c r="B30" s="12">
        <v>791</v>
      </c>
      <c r="C30" s="35">
        <v>1200092360</v>
      </c>
      <c r="D30" s="35">
        <v>800</v>
      </c>
      <c r="E30" s="89">
        <v>52300</v>
      </c>
    </row>
    <row r="31" spans="1:5" s="22" customFormat="1" ht="37.5">
      <c r="A31" s="34" t="s">
        <v>175</v>
      </c>
      <c r="B31" s="18" t="s">
        <v>99</v>
      </c>
      <c r="C31" s="35">
        <v>1200009040</v>
      </c>
      <c r="D31" s="35"/>
      <c r="E31" s="108">
        <f>E32</f>
        <v>0</v>
      </c>
    </row>
    <row r="32" spans="1:5" ht="56.25">
      <c r="A32" s="34" t="s">
        <v>141</v>
      </c>
      <c r="B32" s="18" t="s">
        <v>99</v>
      </c>
      <c r="C32" s="35">
        <v>1200009040</v>
      </c>
      <c r="D32" s="35">
        <v>200</v>
      </c>
      <c r="E32" s="109">
        <v>0</v>
      </c>
    </row>
    <row r="33" spans="1:5" s="24" customFormat="1" ht="97.5">
      <c r="A33" s="71" t="s">
        <v>171</v>
      </c>
      <c r="B33" s="4">
        <v>791</v>
      </c>
      <c r="C33" s="17">
        <v>1600000000</v>
      </c>
      <c r="D33" s="17"/>
      <c r="E33" s="88">
        <f>E34</f>
        <v>546600</v>
      </c>
    </row>
    <row r="34" spans="1:5" s="22" customFormat="1" ht="37.5">
      <c r="A34" s="34" t="s">
        <v>83</v>
      </c>
      <c r="B34" s="12">
        <v>791</v>
      </c>
      <c r="C34" s="35">
        <v>1600024300</v>
      </c>
      <c r="D34" s="35"/>
      <c r="E34" s="82">
        <f>SUM(E35:E36)</f>
        <v>546600</v>
      </c>
    </row>
    <row r="35" spans="1:5" ht="120" customHeight="1">
      <c r="A35" s="34" t="s">
        <v>44</v>
      </c>
      <c r="B35" s="12">
        <v>791</v>
      </c>
      <c r="C35" s="35">
        <v>1600024300</v>
      </c>
      <c r="D35" s="35">
        <v>100</v>
      </c>
      <c r="E35" s="89">
        <v>352600</v>
      </c>
    </row>
    <row r="36" spans="1:5" ht="37.5">
      <c r="A36" s="34" t="s">
        <v>45</v>
      </c>
      <c r="B36" s="12">
        <v>791</v>
      </c>
      <c r="C36" s="35">
        <v>1600024300</v>
      </c>
      <c r="D36" s="35">
        <v>200</v>
      </c>
      <c r="E36" s="89">
        <v>194000</v>
      </c>
    </row>
    <row r="37" spans="1:5" ht="117">
      <c r="A37" s="71" t="s">
        <v>172</v>
      </c>
      <c r="B37" s="4">
        <v>791</v>
      </c>
      <c r="C37" s="17">
        <v>2000000000</v>
      </c>
      <c r="D37" s="17"/>
      <c r="E37" s="88">
        <f>E38+E42+E44+E46</f>
        <v>1440400</v>
      </c>
    </row>
    <row r="38" spans="1:5" ht="37.5">
      <c r="A38" s="34" t="s">
        <v>62</v>
      </c>
      <c r="B38" s="12">
        <v>791</v>
      </c>
      <c r="C38" s="35">
        <v>2000006050</v>
      </c>
      <c r="D38" s="35"/>
      <c r="E38" s="82">
        <f>SUM(E39:E41)</f>
        <v>848400</v>
      </c>
    </row>
    <row r="39" spans="1:5" ht="117" customHeight="1">
      <c r="A39" s="34" t="s">
        <v>44</v>
      </c>
      <c r="B39" s="12">
        <v>791</v>
      </c>
      <c r="C39" s="35">
        <v>2000006050</v>
      </c>
      <c r="D39" s="35">
        <v>100</v>
      </c>
      <c r="E39" s="89">
        <v>303500</v>
      </c>
    </row>
    <row r="40" spans="1:5" s="22" customFormat="1" ht="37.5">
      <c r="A40" s="34" t="s">
        <v>45</v>
      </c>
      <c r="B40" s="12">
        <v>791</v>
      </c>
      <c r="C40" s="35">
        <v>2000006050</v>
      </c>
      <c r="D40" s="35">
        <v>200</v>
      </c>
      <c r="E40" s="89">
        <v>539100</v>
      </c>
    </row>
    <row r="41" spans="1:5" s="22" customFormat="1" ht="18.75">
      <c r="A41" s="34" t="s">
        <v>46</v>
      </c>
      <c r="B41" s="12">
        <v>791</v>
      </c>
      <c r="C41" s="35">
        <v>2000006050</v>
      </c>
      <c r="D41" s="35">
        <v>800</v>
      </c>
      <c r="E41" s="89">
        <v>5800</v>
      </c>
    </row>
    <row r="42" spans="1:5" ht="27" customHeight="1">
      <c r="A42" s="34" t="s">
        <v>146</v>
      </c>
      <c r="B42" s="12">
        <v>791</v>
      </c>
      <c r="C42" s="35">
        <v>2000006400</v>
      </c>
      <c r="D42" s="35"/>
      <c r="E42" s="82">
        <f>E43</f>
        <v>10000</v>
      </c>
    </row>
    <row r="43" spans="1:5" ht="37.5">
      <c r="A43" s="34" t="s">
        <v>45</v>
      </c>
      <c r="B43" s="12">
        <v>791</v>
      </c>
      <c r="C43" s="35">
        <v>2000006400</v>
      </c>
      <c r="D43" s="35">
        <v>200</v>
      </c>
      <c r="E43" s="89">
        <v>10000</v>
      </c>
    </row>
    <row r="44" spans="1:5" ht="150">
      <c r="A44" s="34" t="s">
        <v>147</v>
      </c>
      <c r="B44" s="12">
        <v>791</v>
      </c>
      <c r="C44" s="35">
        <v>2000074040</v>
      </c>
      <c r="D44" s="35"/>
      <c r="E44" s="82">
        <f>E45</f>
        <v>500000</v>
      </c>
    </row>
    <row r="45" spans="1:5" ht="37.5">
      <c r="A45" s="34" t="s">
        <v>45</v>
      </c>
      <c r="B45" s="12">
        <v>791</v>
      </c>
      <c r="C45" s="35">
        <v>2000074040</v>
      </c>
      <c r="D45" s="35">
        <v>200</v>
      </c>
      <c r="E45" s="89">
        <v>500000</v>
      </c>
    </row>
    <row r="46" spans="1:5" ht="37.5">
      <c r="A46" s="34" t="s">
        <v>148</v>
      </c>
      <c r="B46" s="12">
        <v>791</v>
      </c>
      <c r="C46" s="35">
        <v>2000041200</v>
      </c>
      <c r="D46" s="35"/>
      <c r="E46" s="82">
        <f>E47</f>
        <v>82000</v>
      </c>
    </row>
    <row r="47" spans="1:5" ht="37.5">
      <c r="A47" s="34" t="s">
        <v>45</v>
      </c>
      <c r="B47" s="12">
        <v>791</v>
      </c>
      <c r="C47" s="35">
        <v>2000041200</v>
      </c>
      <c r="D47" s="35">
        <v>200</v>
      </c>
      <c r="E47" s="89">
        <v>82000</v>
      </c>
    </row>
    <row r="48" spans="1:5" ht="78">
      <c r="A48" s="73" t="s">
        <v>102</v>
      </c>
      <c r="B48" s="4">
        <v>791</v>
      </c>
      <c r="C48" s="17">
        <v>2100000000</v>
      </c>
      <c r="D48" s="17"/>
      <c r="E48" s="88">
        <f>E49</f>
        <v>200000</v>
      </c>
    </row>
    <row r="49" spans="1:5" s="22" customFormat="1" ht="18.75">
      <c r="A49" s="34" t="s">
        <v>84</v>
      </c>
      <c r="B49" s="12">
        <v>791</v>
      </c>
      <c r="C49" s="35">
        <v>2100003150</v>
      </c>
      <c r="D49" s="35"/>
      <c r="E49" s="82">
        <f>E50</f>
        <v>200000</v>
      </c>
    </row>
    <row r="50" spans="1:5" ht="37.5">
      <c r="A50" s="34" t="s">
        <v>45</v>
      </c>
      <c r="B50" s="12">
        <v>791</v>
      </c>
      <c r="C50" s="35">
        <v>2100003150</v>
      </c>
      <c r="D50" s="35">
        <v>200</v>
      </c>
      <c r="E50" s="89">
        <v>200000</v>
      </c>
    </row>
    <row r="51" spans="1:5" s="22" customFormat="1" ht="19.5">
      <c r="A51" s="71" t="s">
        <v>51</v>
      </c>
      <c r="B51" s="4">
        <v>791</v>
      </c>
      <c r="C51" s="17">
        <v>9900000000</v>
      </c>
      <c r="D51" s="17"/>
      <c r="E51" s="88">
        <f>E52</f>
        <v>62000</v>
      </c>
    </row>
    <row r="52" spans="1:5" ht="56.25">
      <c r="A52" s="34" t="s">
        <v>144</v>
      </c>
      <c r="B52" s="12">
        <v>791</v>
      </c>
      <c r="C52" s="35">
        <v>9900051180</v>
      </c>
      <c r="D52" s="35"/>
      <c r="E52" s="82">
        <f>E53+E54</f>
        <v>62000</v>
      </c>
    </row>
    <row r="53" spans="1:5" ht="119.25" customHeight="1">
      <c r="A53" s="34" t="s">
        <v>44</v>
      </c>
      <c r="B53" s="12">
        <v>791</v>
      </c>
      <c r="C53" s="35">
        <v>9900051180</v>
      </c>
      <c r="D53" s="35">
        <v>100</v>
      </c>
      <c r="E53" s="89">
        <v>57000</v>
      </c>
    </row>
    <row r="54" spans="1:5" ht="37.5">
      <c r="A54" s="34" t="s">
        <v>45</v>
      </c>
      <c r="B54" s="12">
        <v>791</v>
      </c>
      <c r="C54" s="35">
        <v>9900051180</v>
      </c>
      <c r="D54" s="35">
        <v>200</v>
      </c>
      <c r="E54" s="89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6"/>
  <sheetViews>
    <sheetView zoomScale="70" zoomScaleNormal="70" zoomScalePageLayoutView="0" workbookViewId="0" topLeftCell="A1">
      <selection activeCell="K14" sqref="K14"/>
    </sheetView>
  </sheetViews>
  <sheetFormatPr defaultColWidth="14.421875" defaultRowHeight="15"/>
  <cols>
    <col min="1" max="1" width="55.7109375" style="24" customWidth="1"/>
    <col min="2" max="2" width="7.8515625" style="56" customWidth="1"/>
    <col min="3" max="3" width="19.8515625" style="20" customWidth="1"/>
    <col min="4" max="4" width="8.28125" style="20" customWidth="1"/>
    <col min="5" max="5" width="16.140625" style="52" customWidth="1"/>
    <col min="6" max="6" width="18.851562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19" t="s">
        <v>92</v>
      </c>
      <c r="B1" s="119"/>
      <c r="C1" s="119"/>
      <c r="D1" s="119"/>
      <c r="E1" s="119"/>
      <c r="F1" s="119"/>
    </row>
    <row r="2" spans="1:6" s="3" customFormat="1" ht="18.75" customHeight="1">
      <c r="A2" s="119" t="s">
        <v>167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.75">
      <c r="A4" s="123" t="str">
        <f>'Прил.7 ведомств.'!A4:E4</f>
        <v>от    декабря 2022 года № </v>
      </c>
      <c r="B4" s="123"/>
      <c r="C4" s="123"/>
      <c r="D4" s="123"/>
      <c r="E4" s="123"/>
      <c r="F4" s="123"/>
    </row>
    <row r="5" spans="1:6" s="3" customFormat="1" ht="18.75" customHeight="1">
      <c r="A5" s="119" t="s">
        <v>168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'Прил.7 ведомств.'!A7:E7</f>
        <v>на 2023 год и плановый период 2024 и 2025 годов»</v>
      </c>
      <c r="B7" s="119"/>
      <c r="C7" s="119"/>
      <c r="D7" s="119"/>
      <c r="E7" s="119"/>
      <c r="F7" s="119"/>
    </row>
    <row r="8" spans="1:5" ht="18.75">
      <c r="A8" s="120"/>
      <c r="B8" s="120"/>
      <c r="C8" s="120"/>
      <c r="D8" s="120"/>
      <c r="E8" s="120"/>
    </row>
    <row r="9" spans="1:6" ht="60.75" customHeight="1">
      <c r="A9" s="121" t="s">
        <v>186</v>
      </c>
      <c r="B9" s="121"/>
      <c r="C9" s="121"/>
      <c r="D9" s="121"/>
      <c r="E9" s="121"/>
      <c r="F9" s="121"/>
    </row>
    <row r="10" spans="1:6" s="24" customFormat="1" ht="18.75">
      <c r="A10" s="124"/>
      <c r="B10" s="124"/>
      <c r="C10" s="124"/>
      <c r="D10" s="124"/>
      <c r="E10" s="124"/>
      <c r="F10" s="124"/>
    </row>
    <row r="11" spans="1:6" s="24" customFormat="1" ht="18.75">
      <c r="A11" s="125" t="s">
        <v>37</v>
      </c>
      <c r="B11" s="125" t="s">
        <v>65</v>
      </c>
      <c r="C11" s="125" t="s">
        <v>39</v>
      </c>
      <c r="D11" s="125" t="s">
        <v>40</v>
      </c>
      <c r="E11" s="127" t="s">
        <v>66</v>
      </c>
      <c r="F11" s="127"/>
    </row>
    <row r="12" spans="1:6" s="24" customFormat="1" ht="18.75">
      <c r="A12" s="126"/>
      <c r="B12" s="126"/>
      <c r="C12" s="126"/>
      <c r="D12" s="126"/>
      <c r="E12" s="10" t="s">
        <v>160</v>
      </c>
      <c r="F12" s="26" t="s">
        <v>180</v>
      </c>
    </row>
    <row r="13" spans="1:6" s="24" customFormat="1" ht="18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s="24" customFormat="1" ht="18.75">
      <c r="A14" s="36" t="s">
        <v>9</v>
      </c>
      <c r="B14" s="55"/>
      <c r="C14" s="17"/>
      <c r="D14" s="17"/>
      <c r="E14" s="81">
        <f>E15</f>
        <v>4690300</v>
      </c>
      <c r="F14" s="81">
        <f>F15</f>
        <v>4707300</v>
      </c>
    </row>
    <row r="15" spans="1:6" s="24" customFormat="1" ht="75">
      <c r="A15" s="36" t="s">
        <v>174</v>
      </c>
      <c r="B15" s="55">
        <v>791</v>
      </c>
      <c r="C15" s="17"/>
      <c r="D15" s="17"/>
      <c r="E15" s="39">
        <f>E16+E19++E28+E33+E37+E48+E51+E55</f>
        <v>4690300</v>
      </c>
      <c r="F15" s="39">
        <f>F16+F19++F28+F33+F37+F48+F51+F55</f>
        <v>4707300</v>
      </c>
    </row>
    <row r="16" spans="1:6" s="24" customFormat="1" ht="97.5">
      <c r="A16" s="73" t="s">
        <v>173</v>
      </c>
      <c r="B16" s="55">
        <v>791</v>
      </c>
      <c r="C16" s="29" t="s">
        <v>105</v>
      </c>
      <c r="D16" s="29"/>
      <c r="E16" s="90">
        <f>E17</f>
        <v>313000</v>
      </c>
      <c r="F16" s="90">
        <f>F17</f>
        <v>313000</v>
      </c>
    </row>
    <row r="17" spans="1:6" s="24" customFormat="1" ht="37.5">
      <c r="A17" s="31" t="s">
        <v>151</v>
      </c>
      <c r="B17" s="25">
        <v>791</v>
      </c>
      <c r="C17" s="28" t="s">
        <v>149</v>
      </c>
      <c r="D17" s="28"/>
      <c r="E17" s="91">
        <f>E18</f>
        <v>313000</v>
      </c>
      <c r="F17" s="91">
        <f>F18</f>
        <v>313000</v>
      </c>
    </row>
    <row r="18" spans="1:6" s="24" customFormat="1" ht="18.75">
      <c r="A18" s="31" t="s">
        <v>152</v>
      </c>
      <c r="B18" s="25">
        <v>791</v>
      </c>
      <c r="C18" s="28" t="s">
        <v>149</v>
      </c>
      <c r="D18" s="28" t="s">
        <v>150</v>
      </c>
      <c r="E18" s="92">
        <v>313000</v>
      </c>
      <c r="F18" s="92">
        <v>313000</v>
      </c>
    </row>
    <row r="19" spans="1:6" s="24" customFormat="1" ht="117">
      <c r="A19" s="71" t="s">
        <v>169</v>
      </c>
      <c r="B19" s="55">
        <v>791</v>
      </c>
      <c r="C19" s="16" t="s">
        <v>94</v>
      </c>
      <c r="D19" s="17"/>
      <c r="E19" s="88">
        <f>E20+E22+E26</f>
        <v>2560100</v>
      </c>
      <c r="F19" s="88">
        <f>F20+F22+F26</f>
        <v>2560100</v>
      </c>
    </row>
    <row r="20" spans="1:6" s="24" customFormat="1" ht="18.75">
      <c r="A20" s="34" t="s">
        <v>90</v>
      </c>
      <c r="B20" s="25">
        <v>730</v>
      </c>
      <c r="C20" s="18" t="s">
        <v>95</v>
      </c>
      <c r="D20" s="35"/>
      <c r="E20" s="82">
        <f>E21</f>
        <v>813800</v>
      </c>
      <c r="F20" s="82">
        <f>F21</f>
        <v>813800</v>
      </c>
    </row>
    <row r="21" spans="1:6" s="24" customFormat="1" ht="120" customHeight="1">
      <c r="A21" s="34" t="s">
        <v>44</v>
      </c>
      <c r="B21" s="25">
        <v>791</v>
      </c>
      <c r="C21" s="18" t="s">
        <v>95</v>
      </c>
      <c r="D21" s="35">
        <v>100</v>
      </c>
      <c r="E21" s="89">
        <v>813800</v>
      </c>
      <c r="F21" s="89">
        <v>813800</v>
      </c>
    </row>
    <row r="22" spans="1:6" s="2" customFormat="1" ht="37.5">
      <c r="A22" s="34" t="s">
        <v>43</v>
      </c>
      <c r="B22" s="25">
        <v>791</v>
      </c>
      <c r="C22" s="18" t="s">
        <v>96</v>
      </c>
      <c r="D22" s="35"/>
      <c r="E22" s="82">
        <f>E23+E24+E25</f>
        <v>1745300</v>
      </c>
      <c r="F22" s="82">
        <f>F23+F24+F25</f>
        <v>1745300</v>
      </c>
    </row>
    <row r="23" spans="1:6" s="24" customFormat="1" ht="119.25" customHeight="1">
      <c r="A23" s="34" t="s">
        <v>44</v>
      </c>
      <c r="B23" s="25">
        <v>791</v>
      </c>
      <c r="C23" s="18" t="s">
        <v>96</v>
      </c>
      <c r="D23" s="35">
        <v>100</v>
      </c>
      <c r="E23" s="89">
        <v>1271000</v>
      </c>
      <c r="F23" s="89">
        <v>1271000</v>
      </c>
    </row>
    <row r="24" spans="1:6" s="24" customFormat="1" ht="56.25">
      <c r="A24" s="34" t="s">
        <v>141</v>
      </c>
      <c r="B24" s="25">
        <v>791</v>
      </c>
      <c r="C24" s="18" t="s">
        <v>96</v>
      </c>
      <c r="D24" s="35">
        <v>200</v>
      </c>
      <c r="E24" s="89">
        <v>468000</v>
      </c>
      <c r="F24" s="89">
        <v>468000</v>
      </c>
    </row>
    <row r="25" spans="1:6" s="24" customFormat="1" ht="18.75">
      <c r="A25" s="34" t="s">
        <v>46</v>
      </c>
      <c r="B25" s="25">
        <v>791</v>
      </c>
      <c r="C25" s="18" t="s">
        <v>96</v>
      </c>
      <c r="D25" s="35">
        <v>800</v>
      </c>
      <c r="E25" s="89">
        <v>6300</v>
      </c>
      <c r="F25" s="89">
        <v>6300</v>
      </c>
    </row>
    <row r="26" spans="1:6" s="24" customFormat="1" ht="18.75">
      <c r="A26" s="34" t="s">
        <v>52</v>
      </c>
      <c r="B26" s="25">
        <v>791</v>
      </c>
      <c r="C26" s="18" t="s">
        <v>142</v>
      </c>
      <c r="D26" s="35"/>
      <c r="E26" s="82">
        <f>E27</f>
        <v>1000</v>
      </c>
      <c r="F26" s="82">
        <f>F27</f>
        <v>1000</v>
      </c>
    </row>
    <row r="27" spans="1:6" s="22" customFormat="1" ht="18.75">
      <c r="A27" s="34" t="s">
        <v>46</v>
      </c>
      <c r="B27" s="25">
        <v>791</v>
      </c>
      <c r="C27" s="18" t="s">
        <v>142</v>
      </c>
      <c r="D27" s="35">
        <v>800</v>
      </c>
      <c r="E27" s="89">
        <v>1000</v>
      </c>
      <c r="F27" s="89">
        <v>1000</v>
      </c>
    </row>
    <row r="28" spans="1:6" s="22" customFormat="1" ht="117">
      <c r="A28" s="71" t="s">
        <v>170</v>
      </c>
      <c r="B28" s="55">
        <v>791</v>
      </c>
      <c r="C28" s="17">
        <v>1200000000</v>
      </c>
      <c r="D28" s="17"/>
      <c r="E28" s="88">
        <f>E29+E31</f>
        <v>52300</v>
      </c>
      <c r="F28" s="88">
        <f>F29+F31</f>
        <v>52300</v>
      </c>
    </row>
    <row r="29" spans="1:6" s="22" customFormat="1" ht="18.75">
      <c r="A29" s="34" t="s">
        <v>143</v>
      </c>
      <c r="B29" s="25">
        <v>791</v>
      </c>
      <c r="C29" s="35">
        <v>1200092360</v>
      </c>
      <c r="D29" s="35"/>
      <c r="E29" s="82">
        <f>E30</f>
        <v>52300</v>
      </c>
      <c r="F29" s="82">
        <f>F30</f>
        <v>52300</v>
      </c>
    </row>
    <row r="30" spans="1:6" ht="18.75">
      <c r="A30" s="34" t="s">
        <v>46</v>
      </c>
      <c r="B30" s="25">
        <v>791</v>
      </c>
      <c r="C30" s="35">
        <v>1200092360</v>
      </c>
      <c r="D30" s="35">
        <v>800</v>
      </c>
      <c r="E30" s="89">
        <v>52300</v>
      </c>
      <c r="F30" s="89">
        <v>52300</v>
      </c>
    </row>
    <row r="31" spans="1:6" s="22" customFormat="1" ht="37.5">
      <c r="A31" s="34" t="s">
        <v>175</v>
      </c>
      <c r="B31" s="18" t="s">
        <v>99</v>
      </c>
      <c r="C31" s="35">
        <v>1200009040</v>
      </c>
      <c r="D31" s="35"/>
      <c r="E31" s="108">
        <f>E32</f>
        <v>0</v>
      </c>
      <c r="F31" s="108">
        <f>F32</f>
        <v>0</v>
      </c>
    </row>
    <row r="32" spans="1:6" ht="56.25">
      <c r="A32" s="34" t="s">
        <v>141</v>
      </c>
      <c r="B32" s="18" t="s">
        <v>99</v>
      </c>
      <c r="C32" s="35">
        <v>1200009040</v>
      </c>
      <c r="D32" s="35">
        <v>200</v>
      </c>
      <c r="E32" s="109"/>
      <c r="F32" s="109"/>
    </row>
    <row r="33" spans="1:6" ht="97.5">
      <c r="A33" s="71" t="s">
        <v>171</v>
      </c>
      <c r="B33" s="55">
        <v>791</v>
      </c>
      <c r="C33" s="17">
        <v>1600000000</v>
      </c>
      <c r="D33" s="17"/>
      <c r="E33" s="88">
        <f>E34</f>
        <v>550300</v>
      </c>
      <c r="F33" s="88">
        <f>F34</f>
        <v>554200</v>
      </c>
    </row>
    <row r="34" spans="1:6" ht="37.5">
      <c r="A34" s="34" t="s">
        <v>83</v>
      </c>
      <c r="B34" s="25">
        <v>791</v>
      </c>
      <c r="C34" s="35">
        <v>1600024300</v>
      </c>
      <c r="D34" s="35"/>
      <c r="E34" s="82">
        <f>SUM(E35:E36)</f>
        <v>550300</v>
      </c>
      <c r="F34" s="82">
        <f>SUM(F35:F36)</f>
        <v>554200</v>
      </c>
    </row>
    <row r="35" spans="1:6" ht="120" customHeight="1">
      <c r="A35" s="34" t="s">
        <v>44</v>
      </c>
      <c r="B35" s="25">
        <v>791</v>
      </c>
      <c r="C35" s="35">
        <v>1600024300</v>
      </c>
      <c r="D35" s="35">
        <v>100</v>
      </c>
      <c r="E35" s="89">
        <v>352600</v>
      </c>
      <c r="F35" s="89">
        <v>352600</v>
      </c>
    </row>
    <row r="36" spans="1:6" ht="37.5">
      <c r="A36" s="34" t="s">
        <v>45</v>
      </c>
      <c r="B36" s="25">
        <v>791</v>
      </c>
      <c r="C36" s="35">
        <v>1600024300</v>
      </c>
      <c r="D36" s="35">
        <v>200</v>
      </c>
      <c r="E36" s="89">
        <v>197700</v>
      </c>
      <c r="F36" s="89">
        <v>201600</v>
      </c>
    </row>
    <row r="37" spans="1:6" ht="117">
      <c r="A37" s="71" t="s">
        <v>172</v>
      </c>
      <c r="B37" s="16" t="s">
        <v>115</v>
      </c>
      <c r="C37" s="17">
        <v>2000000000</v>
      </c>
      <c r="D37" s="17"/>
      <c r="E37" s="88">
        <f>E38+E42+E46</f>
        <v>841800</v>
      </c>
      <c r="F37" s="88">
        <f>F38+F42+F46</f>
        <v>743400</v>
      </c>
    </row>
    <row r="38" spans="1:6" ht="37.5">
      <c r="A38" s="34" t="s">
        <v>62</v>
      </c>
      <c r="B38" s="25">
        <v>791</v>
      </c>
      <c r="C38" s="35">
        <v>2000006050</v>
      </c>
      <c r="D38" s="35"/>
      <c r="E38" s="82">
        <f>SUM(E39:E41)</f>
        <v>749800</v>
      </c>
      <c r="F38" s="82">
        <f>SUM(F39:F41)</f>
        <v>651400</v>
      </c>
    </row>
    <row r="39" spans="1:6" s="22" customFormat="1" ht="117" customHeight="1">
      <c r="A39" s="34" t="s">
        <v>44</v>
      </c>
      <c r="B39" s="25">
        <v>791</v>
      </c>
      <c r="C39" s="35">
        <v>2000006050</v>
      </c>
      <c r="D39" s="35">
        <v>100</v>
      </c>
      <c r="E39" s="89">
        <v>303500</v>
      </c>
      <c r="F39" s="89">
        <v>303500</v>
      </c>
    </row>
    <row r="40" spans="1:6" ht="37.5">
      <c r="A40" s="34" t="s">
        <v>45</v>
      </c>
      <c r="B40" s="25">
        <v>791</v>
      </c>
      <c r="C40" s="35">
        <v>2000006050</v>
      </c>
      <c r="D40" s="35">
        <v>200</v>
      </c>
      <c r="E40" s="89">
        <v>440500</v>
      </c>
      <c r="F40" s="89">
        <v>342100</v>
      </c>
    </row>
    <row r="41" spans="1:6" ht="21.75" customHeight="1">
      <c r="A41" s="34" t="s">
        <v>46</v>
      </c>
      <c r="B41" s="25">
        <v>791</v>
      </c>
      <c r="C41" s="35">
        <v>2000006050</v>
      </c>
      <c r="D41" s="35">
        <v>800</v>
      </c>
      <c r="E41" s="89">
        <v>5800</v>
      </c>
      <c r="F41" s="89">
        <v>5800</v>
      </c>
    </row>
    <row r="42" spans="1:6" ht="21" customHeight="1">
      <c r="A42" s="34" t="s">
        <v>146</v>
      </c>
      <c r="B42" s="25">
        <v>791</v>
      </c>
      <c r="C42" s="35">
        <v>2000006400</v>
      </c>
      <c r="D42" s="35"/>
      <c r="E42" s="82">
        <f>E43</f>
        <v>10000</v>
      </c>
      <c r="F42" s="82">
        <v>10000</v>
      </c>
    </row>
    <row r="43" spans="1:6" ht="37.5">
      <c r="A43" s="34" t="s">
        <v>45</v>
      </c>
      <c r="B43" s="25">
        <v>791</v>
      </c>
      <c r="C43" s="35">
        <v>2000006400</v>
      </c>
      <c r="D43" s="35">
        <v>200</v>
      </c>
      <c r="E43" s="89">
        <v>10000</v>
      </c>
      <c r="F43" s="89">
        <v>10000</v>
      </c>
    </row>
    <row r="44" spans="1:6" ht="150">
      <c r="A44" s="34" t="s">
        <v>147</v>
      </c>
      <c r="B44" s="25">
        <v>791</v>
      </c>
      <c r="C44" s="35">
        <v>2000074040</v>
      </c>
      <c r="D44" s="35"/>
      <c r="E44" s="82">
        <f>E45</f>
        <v>0</v>
      </c>
      <c r="F44" s="82">
        <f>F45</f>
        <v>0</v>
      </c>
    </row>
    <row r="45" spans="1:6" ht="37.5">
      <c r="A45" s="34" t="s">
        <v>45</v>
      </c>
      <c r="B45" s="25">
        <v>791</v>
      </c>
      <c r="C45" s="35">
        <v>2000074040</v>
      </c>
      <c r="D45" s="35">
        <v>200</v>
      </c>
      <c r="E45" s="89">
        <v>0</v>
      </c>
      <c r="F45" s="89">
        <v>0</v>
      </c>
    </row>
    <row r="46" spans="1:6" s="22" customFormat="1" ht="37.5">
      <c r="A46" s="34" t="s">
        <v>148</v>
      </c>
      <c r="B46" s="25">
        <v>791</v>
      </c>
      <c r="C46" s="35">
        <v>2000041200</v>
      </c>
      <c r="D46" s="35"/>
      <c r="E46" s="82">
        <f>E47</f>
        <v>82000</v>
      </c>
      <c r="F46" s="82">
        <f>F47</f>
        <v>82000</v>
      </c>
    </row>
    <row r="47" spans="1:6" ht="37.5">
      <c r="A47" s="34" t="s">
        <v>45</v>
      </c>
      <c r="B47" s="25">
        <v>791</v>
      </c>
      <c r="C47" s="35">
        <v>2000041200</v>
      </c>
      <c r="D47" s="35">
        <v>200</v>
      </c>
      <c r="E47" s="89">
        <v>82000</v>
      </c>
      <c r="F47" s="89">
        <v>82000</v>
      </c>
    </row>
    <row r="48" spans="1:6" ht="78">
      <c r="A48" s="73" t="s">
        <v>102</v>
      </c>
      <c r="B48" s="55">
        <v>791</v>
      </c>
      <c r="C48" s="17">
        <v>2100000000</v>
      </c>
      <c r="D48" s="17"/>
      <c r="E48" s="88">
        <f>E49</f>
        <v>200000</v>
      </c>
      <c r="F48" s="88">
        <f>F49</f>
        <v>200000</v>
      </c>
    </row>
    <row r="49" spans="1:6" s="22" customFormat="1" ht="18.75">
      <c r="A49" s="34" t="s">
        <v>84</v>
      </c>
      <c r="B49" s="25">
        <v>791</v>
      </c>
      <c r="C49" s="35">
        <v>2100003150</v>
      </c>
      <c r="D49" s="35"/>
      <c r="E49" s="82">
        <f>E50</f>
        <v>200000</v>
      </c>
      <c r="F49" s="82">
        <f>F50</f>
        <v>200000</v>
      </c>
    </row>
    <row r="50" spans="1:6" ht="37.5">
      <c r="A50" s="34" t="s">
        <v>45</v>
      </c>
      <c r="B50" s="25">
        <v>791</v>
      </c>
      <c r="C50" s="35">
        <v>2100003150</v>
      </c>
      <c r="D50" s="35">
        <v>200</v>
      </c>
      <c r="E50" s="89">
        <v>200000</v>
      </c>
      <c r="F50" s="89">
        <v>200000</v>
      </c>
    </row>
    <row r="51" spans="1:6" ht="19.5">
      <c r="A51" s="71" t="s">
        <v>51</v>
      </c>
      <c r="B51" s="55">
        <v>791</v>
      </c>
      <c r="C51" s="17">
        <v>9900000000</v>
      </c>
      <c r="D51" s="17"/>
      <c r="E51" s="88">
        <f>E52</f>
        <v>62000</v>
      </c>
      <c r="F51" s="88">
        <f>F52</f>
        <v>62000</v>
      </c>
    </row>
    <row r="52" spans="1:6" ht="56.25">
      <c r="A52" s="34" t="s">
        <v>144</v>
      </c>
      <c r="B52" s="25">
        <v>791</v>
      </c>
      <c r="C52" s="35">
        <v>9900051180</v>
      </c>
      <c r="D52" s="35"/>
      <c r="E52" s="82">
        <f>E53+E54</f>
        <v>62000</v>
      </c>
      <c r="F52" s="82">
        <f>F53+F54</f>
        <v>62000</v>
      </c>
    </row>
    <row r="53" spans="1:6" ht="119.25" customHeight="1">
      <c r="A53" s="34" t="s">
        <v>44</v>
      </c>
      <c r="B53" s="25">
        <v>791</v>
      </c>
      <c r="C53" s="35">
        <v>9900051180</v>
      </c>
      <c r="D53" s="35">
        <v>100</v>
      </c>
      <c r="E53" s="89">
        <v>57000</v>
      </c>
      <c r="F53" s="89">
        <v>57000</v>
      </c>
    </row>
    <row r="54" spans="1:6" s="22" customFormat="1" ht="37.5">
      <c r="A54" s="34" t="s">
        <v>45</v>
      </c>
      <c r="B54" s="25">
        <v>791</v>
      </c>
      <c r="C54" s="35">
        <v>9900051180</v>
      </c>
      <c r="D54" s="35">
        <v>200</v>
      </c>
      <c r="E54" s="89">
        <v>5000</v>
      </c>
      <c r="F54" s="89">
        <v>5000</v>
      </c>
    </row>
    <row r="55" spans="1:6" s="22" customFormat="1" ht="25.5" customHeight="1">
      <c r="A55" s="4" t="s">
        <v>64</v>
      </c>
      <c r="B55" s="55">
        <v>791</v>
      </c>
      <c r="C55" s="19">
        <v>9999999999</v>
      </c>
      <c r="D55" s="19"/>
      <c r="E55" s="88">
        <f>E56</f>
        <v>110800</v>
      </c>
      <c r="F55" s="88">
        <f>F56</f>
        <v>222300</v>
      </c>
    </row>
    <row r="56" spans="1:6" ht="21" customHeight="1">
      <c r="A56" s="12" t="s">
        <v>64</v>
      </c>
      <c r="B56" s="25">
        <v>791</v>
      </c>
      <c r="C56" s="21">
        <v>9999999999</v>
      </c>
      <c r="D56" s="21">
        <v>999</v>
      </c>
      <c r="E56" s="95">
        <v>110800</v>
      </c>
      <c r="F56" s="95">
        <v>222300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E18" sqref="E18"/>
    </sheetView>
  </sheetViews>
  <sheetFormatPr defaultColWidth="8.8515625" defaultRowHeight="15"/>
  <cols>
    <col min="1" max="1" width="69.00390625" style="57" customWidth="1"/>
    <col min="2" max="2" width="17.28125" style="57" customWidth="1"/>
    <col min="3" max="16384" width="8.8515625" style="57" customWidth="1"/>
  </cols>
  <sheetData>
    <row r="1" spans="1:2" ht="18.75">
      <c r="A1" s="135" t="s">
        <v>78</v>
      </c>
      <c r="B1" s="135"/>
    </row>
    <row r="2" spans="1:2" ht="18.75">
      <c r="A2" s="119" t="s">
        <v>167</v>
      </c>
      <c r="B2" s="119"/>
    </row>
    <row r="3" spans="1:2" ht="18.75">
      <c r="A3" s="119" t="s">
        <v>1</v>
      </c>
      <c r="B3" s="119"/>
    </row>
    <row r="4" spans="1:2" ht="18.75">
      <c r="A4" s="123" t="str">
        <f>'Прил.8 ведомств.'!A4:F4</f>
        <v>от    декабря 2022 года № </v>
      </c>
      <c r="B4" s="123"/>
    </row>
    <row r="5" spans="1:2" ht="18.75">
      <c r="A5" s="119" t="s">
        <v>168</v>
      </c>
      <c r="B5" s="119"/>
    </row>
    <row r="6" spans="1:2" ht="18.75">
      <c r="A6" s="119" t="s">
        <v>1</v>
      </c>
      <c r="B6" s="119"/>
    </row>
    <row r="7" spans="1:2" ht="18.75">
      <c r="A7" s="119" t="str">
        <f>'Прил.8 ведомств.'!A7:F7</f>
        <v>на 2023 год и плановый период 2024 и 2025 годов»</v>
      </c>
      <c r="B7" s="119"/>
    </row>
    <row r="8" spans="1:2" ht="18.75">
      <c r="A8" s="37"/>
      <c r="B8" s="37"/>
    </row>
    <row r="9" spans="1:2" ht="99" customHeight="1">
      <c r="A9" s="136" t="s">
        <v>187</v>
      </c>
      <c r="B9" s="136"/>
    </row>
    <row r="10" spans="1:2" ht="18.75">
      <c r="A10" s="32"/>
      <c r="B10" s="33"/>
    </row>
    <row r="11" spans="1:2" ht="37.5">
      <c r="A11" s="58" t="s">
        <v>107</v>
      </c>
      <c r="B11" s="59" t="s">
        <v>161</v>
      </c>
    </row>
    <row r="12" spans="1:2" ht="37.5">
      <c r="A12" s="60" t="s">
        <v>109</v>
      </c>
      <c r="B12" s="94">
        <v>313000</v>
      </c>
    </row>
    <row r="13" spans="1:2" ht="18.75">
      <c r="A13" s="61" t="s">
        <v>108</v>
      </c>
      <c r="B13" s="93">
        <f>SUM(B11:B12)</f>
        <v>313000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2022-11-17T10:14:48Z</dcterms:modified>
  <cp:category/>
  <cp:version/>
  <cp:contentType/>
  <cp:contentStatus/>
</cp:coreProperties>
</file>