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ПА 2024\решения 2024\Заседание 12 от 29.05.2024г\решение №90 от 29.05.2024г . по исполнению бюджета\"/>
    </mc:Choice>
  </mc:AlternateContent>
  <bookViews>
    <workbookView xWindow="0" yWindow="0" windowWidth="21600" windowHeight="9045" activeTab="2"/>
  </bookViews>
  <sheets>
    <sheet name="Прил. 1 доходы" sheetId="1" r:id="rId1"/>
    <sheet name="Прил.2 ведомств." sheetId="2" r:id="rId2"/>
    <sheet name="Прил.3 по разд." sheetId="3" r:id="rId3"/>
    <sheet name="0" sheetId="4" r:id="rId4"/>
  </sheets>
  <calcPr calcId="162913"/>
</workbook>
</file>

<file path=xl/calcChain.xml><?xml version="1.0" encoding="utf-8"?>
<calcChain xmlns="http://schemas.openxmlformats.org/spreadsheetml/2006/main">
  <c r="E64" i="2" l="1"/>
  <c r="E52" i="2" l="1"/>
  <c r="E50" i="2"/>
  <c r="E48" i="2"/>
  <c r="E34" i="2" l="1"/>
  <c r="E33" i="2" s="1"/>
  <c r="E21" i="2"/>
  <c r="E26" i="3"/>
  <c r="E25" i="3" s="1"/>
  <c r="E72" i="3"/>
  <c r="E57" i="3" l="1"/>
  <c r="E55" i="3"/>
  <c r="E53" i="3"/>
  <c r="E60" i="3" l="1"/>
  <c r="E61" i="3"/>
  <c r="E23" i="3"/>
  <c r="C14" i="1" l="1"/>
  <c r="E43" i="2" l="1"/>
  <c r="E59" i="3" l="1"/>
  <c r="C29" i="1" l="1"/>
  <c r="E21" i="3" l="1"/>
  <c r="E19" i="2"/>
  <c r="E60" i="2" l="1"/>
  <c r="C26" i="1" l="1"/>
  <c r="C25" i="1" s="1"/>
  <c r="E37" i="2"/>
  <c r="E36" i="2" s="1"/>
  <c r="E25" i="2"/>
  <c r="E27" i="2"/>
  <c r="E24" i="2" l="1"/>
  <c r="E46" i="3"/>
  <c r="E30" i="3" l="1"/>
  <c r="E32" i="3"/>
  <c r="E29" i="3" l="1"/>
  <c r="E76" i="3" l="1"/>
  <c r="E75" i="3" s="1"/>
  <c r="E74" i="3" s="1"/>
  <c r="E66" i="3"/>
  <c r="E37" i="3"/>
  <c r="E36" i="3" s="1"/>
  <c r="E35" i="3" s="1"/>
  <c r="E34" i="3" s="1"/>
  <c r="E67" i="2"/>
  <c r="E66" i="2" s="1"/>
  <c r="E56" i="2"/>
  <c r="E30" i="2"/>
  <c r="E29" i="2" s="1"/>
  <c r="C35" i="1"/>
  <c r="C32" i="1"/>
  <c r="E65" i="3" l="1"/>
  <c r="E70" i="3"/>
  <c r="E28" i="3"/>
  <c r="E62" i="2"/>
  <c r="E23" i="2"/>
  <c r="E64" i="3" l="1"/>
  <c r="E63" i="3" s="1"/>
  <c r="E55" i="2"/>
  <c r="E54" i="2" s="1"/>
  <c r="C34" i="1" l="1"/>
  <c r="E51" i="3"/>
  <c r="E50" i="3" s="1"/>
  <c r="E49" i="3" s="1"/>
  <c r="E43" i="3"/>
  <c r="E20" i="3"/>
  <c r="E19" i="3" s="1"/>
  <c r="E17" i="3"/>
  <c r="E16" i="3" s="1"/>
  <c r="E15" i="3" s="1"/>
  <c r="E14" i="3" s="1"/>
  <c r="E46" i="2"/>
  <c r="E45" i="2" s="1"/>
  <c r="E40" i="2"/>
  <c r="E39" i="2" s="1"/>
  <c r="E17" i="2"/>
  <c r="C22" i="1"/>
  <c r="C20" i="1" s="1"/>
  <c r="C18" i="1"/>
  <c r="C17" i="1" s="1"/>
  <c r="C13" i="1"/>
  <c r="C12" i="1" s="1"/>
  <c r="C11" i="1" l="1"/>
  <c r="E42" i="3"/>
  <c r="E41" i="3" s="1"/>
  <c r="E40" i="3" s="1"/>
  <c r="E13" i="3" s="1"/>
  <c r="E48" i="3"/>
  <c r="E16" i="2"/>
  <c r="E15" i="2" s="1"/>
  <c r="E14" i="2" l="1"/>
</calcChain>
</file>

<file path=xl/sharedStrings.xml><?xml version="1.0" encoding="utf-8"?>
<sst xmlns="http://schemas.openxmlformats.org/spreadsheetml/2006/main" count="350" uniqueCount="185">
  <si>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</si>
  <si>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</si>
  <si>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</si>
  <si>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</si>
  <si>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</si>
  <si>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</si>
  <si>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</si>
  <si>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</si>
  <si>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</si>
  <si>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</si>
  <si>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</si>
  <si>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</si>
  <si>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</si>
  <si>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</si>
  <si>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</si>
  <si>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</si>
  <si>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</si>
  <si>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</si>
  <si>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</si>
  <si>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</si>
  <si>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</si>
  <si>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</si>
  <si>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</si>
  <si>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</si>
  <si>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</si>
  <si>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</si>
  <si>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</si>
  <si>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</si>
  <si>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</si>
  <si>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</si>
  <si>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</si>
  <si>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</si>
  <si>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</si>
  <si>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</si>
  <si>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</si>
  <si>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</si>
  <si>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</si>
  <si>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</si>
  <si>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</si>
  <si>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</si>
  <si>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</si>
  <si>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</si>
  <si>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</si>
  <si>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</si>
  <si>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</si>
  <si>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</si>
  <si>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</si>
  <si>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Мероприятия по благоустройству территорий населенных пунктов</t>
  </si>
  <si>
    <t>500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</si>
  <si>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</si>
  <si>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</si>
  <si>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</si>
  <si>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</si>
  <si>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</si>
  <si>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</si>
  <si>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</si>
  <si>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</si>
  <si>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</si>
  <si>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</si>
  <si>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</si>
  <si>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</si>
  <si>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</si>
  <si>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</si>
  <si>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</si>
  <si>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</si>
  <si>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</si>
  <si>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</si>
  <si>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</si>
  <si>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</si>
  <si>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</si>
  <si>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</si>
  <si>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</si>
  <si>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</si>
  <si>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</si>
  <si>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</si>
  <si>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</si>
  <si>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</si>
  <si>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 xml:space="preserve">к решению Совета сельского поселения Донской сельсовет </t>
  </si>
  <si>
    <t xml:space="preserve">"Об утверждении отчета об исполнении бюджета сельского поселения Донской сельсовет 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</si>
  <si>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</si>
  <si>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</si>
  <si>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>Администрация сельского поселения Донской сельсовет  муниципального района Белебеевский район Республики Башкортостан</t>
  </si>
  <si>
    <t>к решению Совета сельского поселения Донской сельсовет</t>
  </si>
  <si>
    <t>ШТРАФЫ, САНКЦИИ, ВОЗМЕЩЕНИЕ УЩЕРБА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</si>
  <si>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</si>
  <si>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</si>
  <si>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Жилищно-коммунальное хозяйство</t>
  </si>
  <si>
    <t>0500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</si>
  <si>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РБ"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</si>
  <si>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</si>
  <si>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</si>
  <si>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</si>
  <si>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1 16 00000 00000 000</t>
  </si>
  <si>
    <t>Непрограммные расходы</t>
  </si>
  <si>
    <t>990000000</t>
  </si>
  <si>
    <t>9900051180</t>
  </si>
  <si>
    <t>Пенсионное обеспечение</t>
  </si>
  <si>
    <t>1001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</si>
  <si>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</si>
  <si>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</si>
  <si>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1 05 03010  01 0000 110</t>
  </si>
  <si>
    <t xml:space="preserve">1 11 05025 10 0000 120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</si>
  <si>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</si>
  <si>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</si>
  <si>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</si>
  <si>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2 02 40014 10 0000 150</t>
  </si>
  <si>
    <t>2 02 49999 10 7404 150</t>
  </si>
  <si>
    <t>0200000000</t>
  </si>
  <si>
    <t>0200074000</t>
  </si>
  <si>
    <t>Другие  вопросыв области национальной экономики</t>
  </si>
  <si>
    <t>0412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</si>
  <si>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Башкортостан"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</si>
  <si>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</si>
  <si>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 xml:space="preserve">Сумма ( руб.) </t>
  </si>
  <si>
    <t>Сумма (руб.)</t>
  </si>
  <si>
    <t>Прочие выплаты</t>
  </si>
  <si>
    <t>Содержание и обслуживание муниципальной казны</t>
  </si>
  <si>
    <t>Проведение работ по землеустройству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</si>
  <si>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</si>
  <si>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</si>
  <si>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</si>
  <si>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</si>
  <si>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</si>
  <si>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</si>
  <si>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</si>
  <si>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</si>
  <si>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</si>
  <si>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Организация и содержание мест захоронения</t>
  </si>
  <si>
    <t>Иные безвозмездные и безвозвратные перечисления</t>
  </si>
  <si>
    <t>Межбюджетные трансферты</t>
  </si>
  <si>
    <t>Муниципальная программа "Пожарная безопасность в сельском поселении Донской сельсовет муниципальном районе Белебеевский район Республики Башкортостан"</t>
  </si>
  <si>
    <t>Муниципальная программа «Пожарная безопасность в сельском поселении Донской сельсовет муниципальном районе Белебеевский район Республики Башкортостан"</t>
  </si>
  <si>
    <t>Приложение 4</t>
  </si>
  <si>
    <t xml:space="preserve">к решению Совета сельского поселения Баженовский сельсовет </t>
  </si>
  <si>
    <t xml:space="preserve">"Об утверждении отчета об исполнении бюджета сельского поселения </t>
  </si>
  <si>
    <t xml:space="preserve">Баженовский сельсовет муниципального района </t>
  </si>
  <si>
    <t>Источники финансирования дефицита бюджета сельского поселения Баженовский сельсовет муниципального района Белебеевский район Республики Башкортостан  за 2021 год  по кодам классификации источников финансирования  дефицита бюджета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</si>
  <si>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</si>
  <si>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</si>
  <si>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</si>
  <si>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</si>
  <si>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Администрация сельского поселения Баженовский сельсовет муниципального  района Белебеевский район Республики Башкортостан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</si>
  <si>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</si>
  <si>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</si>
  <si>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</si>
  <si>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</si>
  <si>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</si>
  <si>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</si>
  <si>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</si>
  <si>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</si>
  <si>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>от "___"  ______  2023 года № ____</t>
  </si>
  <si>
    <t xml:space="preserve"> Белебеевский район Республики Башкортостан за 2022 год"</t>
  </si>
  <si>
    <t xml:space="preserve">1 11 05075 10 0000 120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</si>
  <si>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</si>
  <si>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Закупка товаров, работ и услуг для обеспечения государственных (муниципальных) нужд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</si>
  <si>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Башкортостан"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</si>
  <si>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Башкортостан"</t>
  </si>
  <si>
    <t>Муниципальная программа «Развитие транспортной системы  муниципального  района Белебеевский район Республики Башкортостан"</t>
  </si>
  <si>
    <t>Белебеевский район Республики Башкортостан за 2023 год»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</si>
  <si>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2023 год по кодам классификации  доходов бюджетов
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</si>
  <si>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2023 год  </t>
  </si>
  <si>
    <t>муниципального района Белебеевский район Республики Башкортостан за 2023 год"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</si>
  <si>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2023 год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</si>
  <si>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</si>
  <si>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1 16 07010 100000 100</t>
  </si>
  <si>
    <t>2 02 49999 107247 150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</si>
  <si>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</si>
  <si>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2 02 49999 107434 150</t>
  </si>
  <si>
    <t>Прочие межбюджетные трансферты, передаваемые бюджетам сельских поселений (финансирование расходов, связанных с уплатой лизинговых платежей на закупку коммунальной техники)</t>
  </si>
  <si>
    <t>Реализация проектов развития общественной инфраструктуры, основанных на местных инициативах за счет средств бюджетов</t>
  </si>
  <si>
    <t>Реализация проектов развития общественной инфраструктуры, основанных на местных инициативах за счет средств бюджетов, поступающих от физических лиц</t>
  </si>
  <si>
    <t>Реализация проектов развития общественной инфраструктуры, основанных на местных инициативах за счет средств бюджетов, поступающих от юридических лиц</t>
  </si>
  <si>
    <t>210000S2471</t>
  </si>
  <si>
    <t>210000S2472</t>
  </si>
  <si>
    <t>210000S2473</t>
  </si>
  <si>
    <t>Иные межбюджетные трансферты на финансирование расходов, связанных с уплатой лизинговых платежей на закупку коммунальной техники</t>
  </si>
  <si>
    <t>Обеспечение проведения выборов и референдумов</t>
  </si>
  <si>
    <t>0107</t>
  </si>
  <si>
    <t>0000000000</t>
  </si>
  <si>
    <t>9900000000</t>
  </si>
  <si>
    <t>9900000220</t>
  </si>
  <si>
    <t xml:space="preserve">Муниципальная программа"Управление имуществом,находящемся в собственности сельского поселения Донской сельсовет муниципального района Белебеевский район Республики Башкортостан" </t>
  </si>
  <si>
    <t>Муниципальная программа "Развитие  муниципальной службы в сельском поселении Донской сельсовет муниципального района Белебеевский район Республики Башкортостан"</t>
  </si>
  <si>
    <t>от "29" мая 2024 года № 90</t>
  </si>
  <si>
    <t>от "29"мая 2024 года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</si>
</sst>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3" fillId="0" borderId="0"/>
  </cellStyleXfs>
  <cellXfs count="15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wrapText="1"/>
    </xf>
    <xf numFmtId="0" fontId="1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2" fillId="0" borderId="1" xfId="4" applyNumberFormat="1" applyFont="1" applyFill="1" applyBorder="1" applyAlignment="1">
      <alignment vertical="top" wrapText="1"/>
    </xf>
    <xf numFmtId="4" fontId="3" fillId="0" borderId="0" xfId="4" applyNumberFormat="1" applyFont="1" applyFill="1"/>
    <xf numFmtId="0" fontId="3" fillId="0" borderId="0" xfId="4" applyFont="1"/>
    <xf numFmtId="49" fontId="1" fillId="0" borderId="1" xfId="0" quotePrefix="1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justify" wrapText="1"/>
    </xf>
    <xf numFmtId="4" fontId="1" fillId="0" borderId="1" xfId="3" applyNumberFormat="1" applyFont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wrapText="1"/>
    </xf>
    <xf numFmtId="0" fontId="1" fillId="0" borderId="0" xfId="1" applyFont="1" applyFill="1" applyBorder="1"/>
    <xf numFmtId="0" fontId="2" fillId="0" borderId="0" xfId="1" applyFont="1" applyFill="1" applyBorder="1"/>
    <xf numFmtId="0" fontId="1" fillId="0" borderId="5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wrapText="1"/>
    </xf>
    <xf numFmtId="0" fontId="14" fillId="0" borderId="1" xfId="3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horizontal="center" shrinkToFi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wrapText="1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left" vertical="center" wrapText="1"/>
    </xf>
    <xf numFmtId="0" fontId="19" fillId="0" borderId="0" xfId="0" applyFont="1"/>
    <xf numFmtId="0" fontId="6" fillId="0" borderId="0" xfId="1" applyFont="1" applyAlignment="1">
      <alignment horizontal="right"/>
    </xf>
    <xf numFmtId="0" fontId="20" fillId="0" borderId="0" xfId="0" applyFont="1"/>
    <xf numFmtId="0" fontId="21" fillId="0" borderId="0" xfId="1" applyFont="1" applyAlignment="1">
      <alignment horizontal="right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2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4" fontId="2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4" fontId="2" fillId="0" borderId="1" xfId="4" applyNumberFormat="1" applyFont="1" applyFill="1" applyBorder="1" applyAlignment="1">
      <alignment horizontal="right" wrapText="1"/>
    </xf>
    <xf numFmtId="4" fontId="1" fillId="2" borderId="1" xfId="4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center" vertical="top" wrapText="1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vertical="center"/>
    </xf>
    <xf numFmtId="0" fontId="25" fillId="2" borderId="0" xfId="0" applyFont="1" applyFill="1" applyAlignment="1">
      <alignment horizontal="right"/>
    </xf>
    <xf numFmtId="4" fontId="20" fillId="2" borderId="0" xfId="0" applyNumberFormat="1" applyFont="1" applyFill="1"/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0" fillId="0" borderId="0" xfId="0" applyNumberFormat="1"/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quotePrefix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right" wrapText="1"/>
    </xf>
    <xf numFmtId="0" fontId="16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1"/>
  <sheetViews>
    <sheetView topLeftCell="A28" zoomScale="75" zoomScaleNormal="75" workbookViewId="0">
      <selection activeCell="F8" sqref="F8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2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135" t="s">
        <v>69</v>
      </c>
      <c r="B1" s="135"/>
      <c r="C1" s="135"/>
    </row>
    <row r="2" spans="1:3" s="1" customFormat="1" x14ac:dyDescent="0.3">
      <c r="A2" s="135" t="s">
        <v>82</v>
      </c>
      <c r="B2" s="135"/>
      <c r="C2" s="135"/>
    </row>
    <row r="3" spans="1:3" s="1" customFormat="1" x14ac:dyDescent="0.3">
      <c r="A3" s="135" t="s">
        <v>0</v>
      </c>
      <c r="B3" s="135"/>
      <c r="C3" s="135"/>
    </row>
    <row r="4" spans="1:3" s="1" customFormat="1" x14ac:dyDescent="0.3">
      <c r="A4" s="137" t="s">
        <v>183</v>
      </c>
      <c r="B4" s="137"/>
      <c r="C4" s="137"/>
    </row>
    <row r="5" spans="1:3" s="1" customFormat="1" x14ac:dyDescent="0.3">
      <c r="A5" s="135" t="s">
        <v>70</v>
      </c>
      <c r="B5" s="135"/>
      <c r="C5" s="135"/>
    </row>
    <row r="6" spans="1:3" s="1" customFormat="1" x14ac:dyDescent="0.3">
      <c r="A6" s="135" t="s">
        <v>80</v>
      </c>
      <c r="B6" s="135"/>
      <c r="C6" s="135"/>
    </row>
    <row r="7" spans="1:3" s="1" customFormat="1" x14ac:dyDescent="0.3">
      <c r="A7" s="135" t="s">
        <v>158</v>
      </c>
      <c r="B7" s="135"/>
      <c r="C7" s="135"/>
    </row>
    <row r="8" spans="1:3" ht="83.25" customHeight="1" x14ac:dyDescent="0.3">
      <c r="A8" s="136" t="s">
        <v>159</v>
      </c>
      <c r="B8" s="136"/>
      <c r="C8" s="136"/>
    </row>
    <row r="9" spans="1:3" ht="115.5" customHeight="1" x14ac:dyDescent="0.3">
      <c r="A9" s="3" t="s">
        <v>1</v>
      </c>
      <c r="B9" s="3" t="s">
        <v>2</v>
      </c>
      <c r="C9" s="80" t="s">
        <v>113</v>
      </c>
    </row>
    <row r="10" spans="1:3" ht="15.75" customHeight="1" x14ac:dyDescent="0.3">
      <c r="A10" s="111">
        <v>1</v>
      </c>
      <c r="B10" s="111">
        <v>2</v>
      </c>
      <c r="C10" s="112">
        <v>3</v>
      </c>
    </row>
    <row r="11" spans="1:3" x14ac:dyDescent="0.3">
      <c r="A11" s="5"/>
      <c r="B11" s="6" t="s">
        <v>3</v>
      </c>
      <c r="C11" s="67">
        <f>C12+C34</f>
        <v>6385303.370000001</v>
      </c>
    </row>
    <row r="12" spans="1:3" ht="21.75" customHeight="1" x14ac:dyDescent="0.3">
      <c r="A12" s="7" t="s">
        <v>4</v>
      </c>
      <c r="B12" s="46" t="s">
        <v>5</v>
      </c>
      <c r="C12" s="51">
        <f>C13+C17+C20+C25+C29+C32</f>
        <v>-500102.48</v>
      </c>
    </row>
    <row r="13" spans="1:3" ht="18.75" customHeight="1" x14ac:dyDescent="0.3">
      <c r="A13" s="7" t="s">
        <v>6</v>
      </c>
      <c r="B13" s="46" t="s">
        <v>7</v>
      </c>
      <c r="C13" s="51">
        <f>C14</f>
        <v>78573.81</v>
      </c>
    </row>
    <row r="14" spans="1:3" x14ac:dyDescent="0.3">
      <c r="A14" s="8" t="s">
        <v>8</v>
      </c>
      <c r="B14" s="9" t="s">
        <v>9</v>
      </c>
      <c r="C14" s="50">
        <f>C15+C16</f>
        <v>78573.81</v>
      </c>
    </row>
    <row r="15" spans="1:3" ht="131.25" x14ac:dyDescent="0.3">
      <c r="A15" s="8" t="s">
        <v>10</v>
      </c>
      <c r="B15" s="9" t="s">
        <v>11</v>
      </c>
      <c r="C15" s="50">
        <v>74327.53</v>
      </c>
    </row>
    <row r="16" spans="1:3" ht="75" x14ac:dyDescent="0.3">
      <c r="A16" s="79" t="s">
        <v>98</v>
      </c>
      <c r="B16" s="9" t="s">
        <v>99</v>
      </c>
      <c r="C16" s="50">
        <v>4246.28</v>
      </c>
    </row>
    <row r="17" spans="1:4" ht="22.5" customHeight="1" x14ac:dyDescent="0.3">
      <c r="A17" s="7" t="s">
        <v>12</v>
      </c>
      <c r="B17" s="46" t="s">
        <v>13</v>
      </c>
      <c r="C17" s="51">
        <f>C18</f>
        <v>2917.8</v>
      </c>
    </row>
    <row r="18" spans="1:4" x14ac:dyDescent="0.3">
      <c r="A18" s="8" t="s">
        <v>14</v>
      </c>
      <c r="B18" s="9" t="s">
        <v>15</v>
      </c>
      <c r="C18" s="50">
        <f>C19</f>
        <v>2917.8</v>
      </c>
    </row>
    <row r="19" spans="1:4" x14ac:dyDescent="0.3">
      <c r="A19" s="8" t="s">
        <v>100</v>
      </c>
      <c r="B19" s="9" t="s">
        <v>15</v>
      </c>
      <c r="C19" s="50">
        <v>2917.8</v>
      </c>
    </row>
    <row r="20" spans="1:4" ht="20.25" customHeight="1" x14ac:dyDescent="0.3">
      <c r="A20" s="7" t="s">
        <v>16</v>
      </c>
      <c r="B20" s="46" t="s">
        <v>17</v>
      </c>
      <c r="C20" s="51">
        <f>C21+C22</f>
        <v>-632596.57999999996</v>
      </c>
    </row>
    <row r="21" spans="1:4" ht="75" x14ac:dyDescent="0.3">
      <c r="A21" s="8" t="s">
        <v>18</v>
      </c>
      <c r="B21" s="9" t="s">
        <v>19</v>
      </c>
      <c r="C21" s="50">
        <v>31926.53</v>
      </c>
    </row>
    <row r="22" spans="1:4" x14ac:dyDescent="0.3">
      <c r="A22" s="8" t="s">
        <v>20</v>
      </c>
      <c r="B22" s="9" t="s">
        <v>21</v>
      </c>
      <c r="C22" s="50">
        <f>C23+C24</f>
        <v>-664523.11</v>
      </c>
    </row>
    <row r="23" spans="1:4" ht="59.25" customHeight="1" x14ac:dyDescent="0.3">
      <c r="A23" s="8" t="s">
        <v>22</v>
      </c>
      <c r="B23" s="9" t="s">
        <v>23</v>
      </c>
      <c r="C23" s="50">
        <v>-844492.83</v>
      </c>
    </row>
    <row r="24" spans="1:4" ht="59.25" customHeight="1" x14ac:dyDescent="0.3">
      <c r="A24" s="8" t="s">
        <v>24</v>
      </c>
      <c r="B24" s="9" t="s">
        <v>25</v>
      </c>
      <c r="C24" s="50">
        <v>179969.72</v>
      </c>
    </row>
    <row r="25" spans="1:4" ht="49.5" x14ac:dyDescent="0.3">
      <c r="A25" s="92" t="s">
        <v>119</v>
      </c>
      <c r="B25" s="93" t="s">
        <v>120</v>
      </c>
      <c r="C25" s="67">
        <f>C26</f>
        <v>65.98</v>
      </c>
    </row>
    <row r="26" spans="1:4" ht="37.5" x14ac:dyDescent="0.3">
      <c r="A26" s="94" t="s">
        <v>121</v>
      </c>
      <c r="B26" s="95" t="s">
        <v>122</v>
      </c>
      <c r="C26" s="78">
        <f>C27+C28</f>
        <v>65.98</v>
      </c>
    </row>
    <row r="27" spans="1:4" ht="102" customHeight="1" x14ac:dyDescent="0.3">
      <c r="A27" s="94" t="s">
        <v>123</v>
      </c>
      <c r="B27" s="96" t="s">
        <v>124</v>
      </c>
      <c r="C27" s="78">
        <v>65.98</v>
      </c>
    </row>
    <row r="28" spans="1:4" ht="66" x14ac:dyDescent="0.3">
      <c r="A28" s="94" t="s">
        <v>125</v>
      </c>
      <c r="B28" s="96" t="s">
        <v>126</v>
      </c>
      <c r="C28" s="78">
        <v>0</v>
      </c>
    </row>
    <row r="29" spans="1:4" s="54" customFormat="1" ht="52.5" customHeight="1" x14ac:dyDescent="0.3">
      <c r="A29" s="52" t="s">
        <v>89</v>
      </c>
      <c r="B29" s="47" t="s">
        <v>90</v>
      </c>
      <c r="C29" s="113">
        <f>SUM(C30:C31)</f>
        <v>49483.01</v>
      </c>
      <c r="D29" s="53"/>
    </row>
    <row r="30" spans="1:4" s="54" customFormat="1" ht="105" customHeight="1" x14ac:dyDescent="0.3">
      <c r="A30" s="55" t="s">
        <v>101</v>
      </c>
      <c r="B30" s="69" t="s">
        <v>91</v>
      </c>
      <c r="C30" s="114">
        <v>32515.88</v>
      </c>
      <c r="D30" s="53"/>
    </row>
    <row r="31" spans="1:4" s="54" customFormat="1" ht="69" customHeight="1" x14ac:dyDescent="0.3">
      <c r="A31" s="55" t="s">
        <v>152</v>
      </c>
      <c r="B31" s="69" t="s">
        <v>153</v>
      </c>
      <c r="C31" s="114">
        <v>16967.13</v>
      </c>
      <c r="D31" s="53"/>
    </row>
    <row r="32" spans="1:4" ht="37.5" x14ac:dyDescent="0.3">
      <c r="A32" s="7" t="s">
        <v>92</v>
      </c>
      <c r="B32" s="56" t="s">
        <v>83</v>
      </c>
      <c r="C32" s="51">
        <f>C33</f>
        <v>1453.5</v>
      </c>
    </row>
    <row r="33" spans="1:4" ht="72" customHeight="1" x14ac:dyDescent="0.3">
      <c r="A33" s="127" t="s">
        <v>164</v>
      </c>
      <c r="B33" s="69" t="s">
        <v>163</v>
      </c>
      <c r="C33" s="50">
        <v>1453.5</v>
      </c>
    </row>
    <row r="34" spans="1:4" s="10" customFormat="1" ht="24" customHeight="1" x14ac:dyDescent="0.3">
      <c r="A34" s="7">
        <v>2E+16</v>
      </c>
      <c r="B34" s="46" t="s">
        <v>26</v>
      </c>
      <c r="C34" s="51">
        <f>C35</f>
        <v>6885405.8500000006</v>
      </c>
    </row>
    <row r="35" spans="1:4" s="10" customFormat="1" ht="54" customHeight="1" x14ac:dyDescent="0.3">
      <c r="A35" s="7">
        <v>2.02E+16</v>
      </c>
      <c r="B35" s="46" t="s">
        <v>27</v>
      </c>
      <c r="C35" s="58">
        <f>SUM(C36:C41)</f>
        <v>6885405.8500000006</v>
      </c>
    </row>
    <row r="36" spans="1:4" s="10" customFormat="1" ht="56.25" x14ac:dyDescent="0.3">
      <c r="A36" s="42" t="s">
        <v>103</v>
      </c>
      <c r="B36" s="41" t="s">
        <v>102</v>
      </c>
      <c r="C36" s="57">
        <v>4641300</v>
      </c>
      <c r="D36" s="11"/>
    </row>
    <row r="37" spans="1:4" ht="75" x14ac:dyDescent="0.3">
      <c r="A37" s="42" t="s">
        <v>104</v>
      </c>
      <c r="B37" s="41" t="s">
        <v>28</v>
      </c>
      <c r="C37" s="57">
        <v>87012.41</v>
      </c>
    </row>
    <row r="38" spans="1:4" ht="102.75" customHeight="1" x14ac:dyDescent="0.3">
      <c r="A38" s="42" t="s">
        <v>105</v>
      </c>
      <c r="B38" s="68" t="s">
        <v>29</v>
      </c>
      <c r="C38" s="57">
        <v>205990.66</v>
      </c>
    </row>
    <row r="39" spans="1:4" ht="55.5" customHeight="1" x14ac:dyDescent="0.3">
      <c r="A39" s="42" t="s">
        <v>165</v>
      </c>
      <c r="B39" s="68" t="s">
        <v>166</v>
      </c>
      <c r="C39" s="57">
        <v>1200000</v>
      </c>
    </row>
    <row r="40" spans="1:4" ht="45.75" customHeight="1" x14ac:dyDescent="0.3">
      <c r="A40" s="42" t="s">
        <v>106</v>
      </c>
      <c r="B40" s="41" t="s">
        <v>30</v>
      </c>
      <c r="C40" s="57">
        <v>500000</v>
      </c>
    </row>
    <row r="41" spans="1:4" ht="57.75" customHeight="1" x14ac:dyDescent="0.3">
      <c r="A41" s="42" t="s">
        <v>167</v>
      </c>
      <c r="B41" s="41" t="s">
        <v>168</v>
      </c>
      <c r="C41" s="57">
        <v>251102.78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8"/>
  <sheetViews>
    <sheetView topLeftCell="A61" zoomScale="80" zoomScaleNormal="80" workbookViewId="0">
      <selection activeCell="I9" sqref="I9"/>
    </sheetView>
  </sheetViews>
  <sheetFormatPr defaultRowHeight="15.75" x14ac:dyDescent="0.25"/>
  <cols>
    <col min="1" max="1" width="55.7109375" style="16" customWidth="1"/>
    <col min="2" max="2" width="7.5703125" style="16" customWidth="1"/>
    <col min="3" max="3" width="17.5703125" style="14" customWidth="1"/>
    <col min="4" max="4" width="8.28515625" style="14" customWidth="1"/>
    <col min="5" max="5" width="16.28515625" style="43" customWidth="1"/>
    <col min="6" max="6" width="9.5703125" style="14" bestFit="1" customWidth="1"/>
    <col min="7" max="256" width="9.140625" style="14"/>
    <col min="257" max="257" width="55.7109375" style="14" customWidth="1"/>
    <col min="258" max="258" width="14.42578125" style="14" customWidth="1"/>
    <col min="259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4" width="14.42578125" style="14" customWidth="1"/>
    <col min="515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0" width="14.42578125" style="14" customWidth="1"/>
    <col min="771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6" width="14.42578125" style="14" customWidth="1"/>
    <col min="1027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2" width="14.42578125" style="14" customWidth="1"/>
    <col min="1283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8" width="14.42578125" style="14" customWidth="1"/>
    <col min="1539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4" width="14.42578125" style="14" customWidth="1"/>
    <col min="1795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0" width="14.42578125" style="14" customWidth="1"/>
    <col min="2051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6" width="14.42578125" style="14" customWidth="1"/>
    <col min="2307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2" width="14.42578125" style="14" customWidth="1"/>
    <col min="2563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8" width="14.42578125" style="14" customWidth="1"/>
    <col min="2819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4" width="14.42578125" style="14" customWidth="1"/>
    <col min="3075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0" width="14.42578125" style="14" customWidth="1"/>
    <col min="3331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6" width="14.42578125" style="14" customWidth="1"/>
    <col min="3587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2" width="14.42578125" style="14" customWidth="1"/>
    <col min="3843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8" width="14.42578125" style="14" customWidth="1"/>
    <col min="4099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4" width="14.42578125" style="14" customWidth="1"/>
    <col min="4355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0" width="14.42578125" style="14" customWidth="1"/>
    <col min="4611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6" width="14.42578125" style="14" customWidth="1"/>
    <col min="4867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2" width="14.42578125" style="14" customWidth="1"/>
    <col min="5123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8" width="14.42578125" style="14" customWidth="1"/>
    <col min="5379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4" width="14.42578125" style="14" customWidth="1"/>
    <col min="5635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0" width="14.42578125" style="14" customWidth="1"/>
    <col min="5891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6" width="14.42578125" style="14" customWidth="1"/>
    <col min="6147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2" width="14.42578125" style="14" customWidth="1"/>
    <col min="6403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8" width="14.42578125" style="14" customWidth="1"/>
    <col min="6659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4" width="14.42578125" style="14" customWidth="1"/>
    <col min="6915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0" width="14.42578125" style="14" customWidth="1"/>
    <col min="7171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6" width="14.42578125" style="14" customWidth="1"/>
    <col min="7427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2" width="14.42578125" style="14" customWidth="1"/>
    <col min="7683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8" width="14.42578125" style="14" customWidth="1"/>
    <col min="7939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4" width="14.42578125" style="14" customWidth="1"/>
    <col min="8195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0" width="14.42578125" style="14" customWidth="1"/>
    <col min="8451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6" width="14.42578125" style="14" customWidth="1"/>
    <col min="8707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2" width="14.42578125" style="14" customWidth="1"/>
    <col min="8963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8" width="14.42578125" style="14" customWidth="1"/>
    <col min="9219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4" width="14.42578125" style="14" customWidth="1"/>
    <col min="9475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0" width="14.42578125" style="14" customWidth="1"/>
    <col min="9731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6" width="14.42578125" style="14" customWidth="1"/>
    <col min="9987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2" width="14.42578125" style="14" customWidth="1"/>
    <col min="10243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8" width="14.42578125" style="14" customWidth="1"/>
    <col min="10499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4" width="14.42578125" style="14" customWidth="1"/>
    <col min="10755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0" width="14.42578125" style="14" customWidth="1"/>
    <col min="11011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6" width="14.42578125" style="14" customWidth="1"/>
    <col min="11267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2" width="14.42578125" style="14" customWidth="1"/>
    <col min="11523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8" width="14.42578125" style="14" customWidth="1"/>
    <col min="11779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4" width="14.42578125" style="14" customWidth="1"/>
    <col min="12035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0" width="14.42578125" style="14" customWidth="1"/>
    <col min="12291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6" width="14.42578125" style="14" customWidth="1"/>
    <col min="12547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2" width="14.42578125" style="14" customWidth="1"/>
    <col min="12803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8" width="14.42578125" style="14" customWidth="1"/>
    <col min="13059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4" width="14.42578125" style="14" customWidth="1"/>
    <col min="13315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0" width="14.42578125" style="14" customWidth="1"/>
    <col min="13571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6" width="14.42578125" style="14" customWidth="1"/>
    <col min="13827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2" width="14.42578125" style="14" customWidth="1"/>
    <col min="14083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8" width="14.42578125" style="14" customWidth="1"/>
    <col min="14339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4" width="14.42578125" style="14" customWidth="1"/>
    <col min="14595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0" width="14.42578125" style="14" customWidth="1"/>
    <col min="14851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6" width="14.42578125" style="14" customWidth="1"/>
    <col min="15107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2" width="14.42578125" style="14" customWidth="1"/>
    <col min="15363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8" width="14.42578125" style="14" customWidth="1"/>
    <col min="15619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4" width="14.42578125" style="14" customWidth="1"/>
    <col min="15875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0" width="14.42578125" style="14" customWidth="1"/>
    <col min="16131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38" t="s">
        <v>71</v>
      </c>
      <c r="B1" s="138"/>
      <c r="C1" s="138"/>
      <c r="D1" s="138"/>
      <c r="E1" s="138"/>
    </row>
    <row r="2" spans="1:6" s="13" customFormat="1" ht="18.75" customHeight="1" x14ac:dyDescent="0.3">
      <c r="A2" s="138" t="s">
        <v>77</v>
      </c>
      <c r="B2" s="138"/>
      <c r="C2" s="138"/>
      <c r="D2" s="138"/>
      <c r="E2" s="138"/>
    </row>
    <row r="3" spans="1:6" s="13" customFormat="1" ht="18.75" customHeight="1" x14ac:dyDescent="0.3">
      <c r="A3" s="138" t="s">
        <v>0</v>
      </c>
      <c r="B3" s="138"/>
      <c r="C3" s="138"/>
      <c r="D3" s="138"/>
      <c r="E3" s="138"/>
    </row>
    <row r="4" spans="1:6" s="13" customFormat="1" ht="18.75" x14ac:dyDescent="0.3">
      <c r="A4" s="148" t="s">
        <v>183</v>
      </c>
      <c r="B4" s="148"/>
      <c r="C4" s="148"/>
      <c r="D4" s="148"/>
      <c r="E4" s="148"/>
    </row>
    <row r="5" spans="1:6" s="13" customFormat="1" ht="18.75" customHeight="1" x14ac:dyDescent="0.3">
      <c r="A5" s="138" t="s">
        <v>70</v>
      </c>
      <c r="B5" s="138"/>
      <c r="C5" s="138"/>
      <c r="D5" s="138"/>
      <c r="E5" s="138"/>
    </row>
    <row r="6" spans="1:6" s="13" customFormat="1" ht="18.75" customHeight="1" x14ac:dyDescent="0.3">
      <c r="A6" s="138" t="s">
        <v>80</v>
      </c>
      <c r="B6" s="138"/>
      <c r="C6" s="138"/>
      <c r="D6" s="138"/>
      <c r="E6" s="138"/>
    </row>
    <row r="7" spans="1:6" s="13" customFormat="1" ht="18.75" customHeight="1" x14ac:dyDescent="0.3">
      <c r="A7" s="138" t="s">
        <v>158</v>
      </c>
      <c r="B7" s="138"/>
      <c r="C7" s="138"/>
      <c r="D7" s="138"/>
      <c r="E7" s="138"/>
    </row>
    <row r="8" spans="1:6" ht="18.75" x14ac:dyDescent="0.3">
      <c r="A8" s="139"/>
      <c r="B8" s="139"/>
      <c r="C8" s="139"/>
      <c r="D8" s="139"/>
      <c r="E8" s="139"/>
    </row>
    <row r="9" spans="1:6" ht="54.75" customHeight="1" x14ac:dyDescent="0.3">
      <c r="A9" s="140" t="s">
        <v>160</v>
      </c>
      <c r="B9" s="140"/>
      <c r="C9" s="140"/>
      <c r="D9" s="140"/>
      <c r="E9" s="140"/>
      <c r="F9" s="15"/>
    </row>
    <row r="10" spans="1:6" s="16" customFormat="1" x14ac:dyDescent="0.25">
      <c r="A10" s="141"/>
      <c r="B10" s="141"/>
      <c r="C10" s="141"/>
      <c r="D10" s="141"/>
      <c r="E10" s="141"/>
    </row>
    <row r="11" spans="1:6" s="16" customFormat="1" ht="15.75" customHeight="1" x14ac:dyDescent="0.25">
      <c r="A11" s="142" t="s">
        <v>31</v>
      </c>
      <c r="B11" s="144" t="s">
        <v>32</v>
      </c>
      <c r="C11" s="144" t="s">
        <v>33</v>
      </c>
      <c r="D11" s="144" t="s">
        <v>34</v>
      </c>
      <c r="E11" s="146" t="s">
        <v>114</v>
      </c>
      <c r="F11" s="17"/>
    </row>
    <row r="12" spans="1:6" s="16" customFormat="1" ht="29.25" customHeight="1" x14ac:dyDescent="0.25">
      <c r="A12" s="143"/>
      <c r="B12" s="145"/>
      <c r="C12" s="145"/>
      <c r="D12" s="145"/>
      <c r="E12" s="147"/>
    </row>
    <row r="13" spans="1:6" s="16" customFormat="1" x14ac:dyDescent="0.25">
      <c r="A13" s="18">
        <v>1</v>
      </c>
      <c r="B13" s="18">
        <v>2</v>
      </c>
      <c r="C13" s="18">
        <v>3</v>
      </c>
      <c r="D13" s="18">
        <v>4</v>
      </c>
      <c r="E13" s="44">
        <v>5</v>
      </c>
    </row>
    <row r="14" spans="1:6" s="22" customFormat="1" ht="18.75" x14ac:dyDescent="0.3">
      <c r="A14" s="5" t="s">
        <v>3</v>
      </c>
      <c r="B14" s="19"/>
      <c r="C14" s="20"/>
      <c r="D14" s="20"/>
      <c r="E14" s="67">
        <f>E15</f>
        <v>6134537.96</v>
      </c>
      <c r="F14" s="21"/>
    </row>
    <row r="15" spans="1:6" s="16" customFormat="1" ht="75" x14ac:dyDescent="0.3">
      <c r="A15" s="5" t="s">
        <v>81</v>
      </c>
      <c r="B15" s="19">
        <v>791</v>
      </c>
      <c r="C15" s="20"/>
      <c r="D15" s="20"/>
      <c r="E15" s="51">
        <f>E16+E23+E29+E36+E39+E45+E54+E66</f>
        <v>6134537.96</v>
      </c>
      <c r="F15" s="17"/>
    </row>
    <row r="16" spans="1:6" s="16" customFormat="1" ht="84.75" customHeight="1" x14ac:dyDescent="0.3">
      <c r="A16" s="84" t="s">
        <v>155</v>
      </c>
      <c r="B16" s="19">
        <v>791</v>
      </c>
      <c r="C16" s="23" t="s">
        <v>72</v>
      </c>
      <c r="D16" s="20"/>
      <c r="E16" s="67">
        <f>E17+E19</f>
        <v>2417944.19</v>
      </c>
      <c r="F16" s="17"/>
    </row>
    <row r="17" spans="1:6" s="16" customFormat="1" ht="18.75" x14ac:dyDescent="0.3">
      <c r="A17" s="24" t="s">
        <v>36</v>
      </c>
      <c r="B17" s="29">
        <v>791</v>
      </c>
      <c r="C17" s="25" t="s">
        <v>37</v>
      </c>
      <c r="D17" s="26"/>
      <c r="E17" s="50">
        <f>E18</f>
        <v>842561.67</v>
      </c>
      <c r="F17" s="27"/>
    </row>
    <row r="18" spans="1:6" s="16" customFormat="1" ht="87" customHeight="1" x14ac:dyDescent="0.3">
      <c r="A18" s="70" t="s">
        <v>38</v>
      </c>
      <c r="B18" s="29">
        <v>791</v>
      </c>
      <c r="C18" s="25" t="s">
        <v>37</v>
      </c>
      <c r="D18" s="26">
        <v>100</v>
      </c>
      <c r="E18" s="50">
        <v>842561.67</v>
      </c>
    </row>
    <row r="19" spans="1:6" s="16" customFormat="1" ht="37.5" x14ac:dyDescent="0.3">
      <c r="A19" s="24" t="s">
        <v>40</v>
      </c>
      <c r="B19" s="29">
        <v>791</v>
      </c>
      <c r="C19" s="25" t="s">
        <v>41</v>
      </c>
      <c r="D19" s="26"/>
      <c r="E19" s="50">
        <f>E20+E21+E22</f>
        <v>1575382.52</v>
      </c>
    </row>
    <row r="20" spans="1:6" s="16" customFormat="1" ht="86.25" customHeight="1" x14ac:dyDescent="0.3">
      <c r="A20" s="70" t="s">
        <v>38</v>
      </c>
      <c r="B20" s="29">
        <v>791</v>
      </c>
      <c r="C20" s="25" t="s">
        <v>41</v>
      </c>
      <c r="D20" s="26">
        <v>100</v>
      </c>
      <c r="E20" s="50">
        <v>1214107.3700000001</v>
      </c>
      <c r="F20" s="28"/>
    </row>
    <row r="21" spans="1:6" s="16" customFormat="1" ht="37.5" x14ac:dyDescent="0.3">
      <c r="A21" s="24" t="s">
        <v>42</v>
      </c>
      <c r="B21" s="29">
        <v>791</v>
      </c>
      <c r="C21" s="25" t="s">
        <v>41</v>
      </c>
      <c r="D21" s="26">
        <v>200</v>
      </c>
      <c r="E21" s="50">
        <f>350880.15+6000</f>
        <v>356880.15</v>
      </c>
      <c r="F21" s="14"/>
    </row>
    <row r="22" spans="1:6" s="16" customFormat="1" ht="18.75" x14ac:dyDescent="0.3">
      <c r="A22" s="24" t="s">
        <v>43</v>
      </c>
      <c r="B22" s="29">
        <v>791</v>
      </c>
      <c r="C22" s="25" t="s">
        <v>41</v>
      </c>
      <c r="D22" s="26">
        <v>800</v>
      </c>
      <c r="E22" s="50">
        <v>4395</v>
      </c>
      <c r="F22" s="14"/>
    </row>
    <row r="23" spans="1:6" s="27" customFormat="1" ht="81.75" customHeight="1" x14ac:dyDescent="0.3">
      <c r="A23" s="84" t="s">
        <v>181</v>
      </c>
      <c r="B23" s="29">
        <v>791</v>
      </c>
      <c r="C23" s="20">
        <v>1200000000</v>
      </c>
      <c r="D23" s="20"/>
      <c r="E23" s="67">
        <f>E25+E28</f>
        <v>27532.400000000001</v>
      </c>
      <c r="F23" s="28"/>
    </row>
    <row r="24" spans="1:6" s="27" customFormat="1" ht="38.25" customHeight="1" x14ac:dyDescent="0.3">
      <c r="A24" s="24" t="s">
        <v>85</v>
      </c>
      <c r="B24" s="29">
        <v>791</v>
      </c>
      <c r="C24" s="26">
        <v>1200000000</v>
      </c>
      <c r="D24" s="26"/>
      <c r="E24" s="50">
        <f>E25+E27</f>
        <v>27532.400000000001</v>
      </c>
      <c r="F24" s="28"/>
    </row>
    <row r="25" spans="1:6" s="16" customFormat="1" ht="27" customHeight="1" x14ac:dyDescent="0.3">
      <c r="A25" s="90" t="s">
        <v>116</v>
      </c>
      <c r="B25" s="61">
        <v>791</v>
      </c>
      <c r="C25" s="26">
        <v>1200009040</v>
      </c>
      <c r="D25" s="26"/>
      <c r="E25" s="50">
        <f>E26</f>
        <v>0</v>
      </c>
      <c r="F25" s="14"/>
    </row>
    <row r="26" spans="1:6" s="16" customFormat="1" ht="40.5" customHeight="1" x14ac:dyDescent="0.3">
      <c r="A26" s="66" t="s">
        <v>42</v>
      </c>
      <c r="B26" s="61">
        <v>791</v>
      </c>
      <c r="C26" s="26">
        <v>1200009040</v>
      </c>
      <c r="D26" s="26">
        <v>200</v>
      </c>
      <c r="E26" s="50">
        <v>0</v>
      </c>
      <c r="F26" s="14"/>
    </row>
    <row r="27" spans="1:6" s="16" customFormat="1" ht="24.75" customHeight="1" x14ac:dyDescent="0.3">
      <c r="A27" s="66" t="s">
        <v>115</v>
      </c>
      <c r="B27" s="61">
        <v>791</v>
      </c>
      <c r="C27" s="26">
        <v>1200092360</v>
      </c>
      <c r="D27" s="26"/>
      <c r="E27" s="50">
        <f>E28</f>
        <v>27532.400000000001</v>
      </c>
      <c r="F27" s="14"/>
    </row>
    <row r="28" spans="1:6" s="16" customFormat="1" ht="22.5" customHeight="1" x14ac:dyDescent="0.3">
      <c r="A28" s="66" t="s">
        <v>43</v>
      </c>
      <c r="B28" s="61">
        <v>791</v>
      </c>
      <c r="C28" s="26">
        <v>1200092360</v>
      </c>
      <c r="D28" s="26">
        <v>800</v>
      </c>
      <c r="E28" s="50">
        <v>27532.400000000001</v>
      </c>
      <c r="F28" s="14"/>
    </row>
    <row r="29" spans="1:6" s="22" customFormat="1" ht="19.5" x14ac:dyDescent="0.3">
      <c r="A29" s="83" t="s">
        <v>93</v>
      </c>
      <c r="B29" s="29">
        <v>791</v>
      </c>
      <c r="C29" s="23" t="s">
        <v>94</v>
      </c>
      <c r="D29" s="20"/>
      <c r="E29" s="67">
        <f>E30+E33</f>
        <v>140226.10999999999</v>
      </c>
      <c r="F29" s="59"/>
    </row>
    <row r="30" spans="1:6" s="60" customFormat="1" ht="66" x14ac:dyDescent="0.3">
      <c r="A30" s="70" t="s">
        <v>44</v>
      </c>
      <c r="B30" s="29">
        <v>791</v>
      </c>
      <c r="C30" s="25" t="s">
        <v>95</v>
      </c>
      <c r="D30" s="26"/>
      <c r="E30" s="50">
        <f>E31+E32</f>
        <v>87012.41</v>
      </c>
      <c r="F30" s="59"/>
    </row>
    <row r="31" spans="1:6" s="59" customFormat="1" ht="86.25" customHeight="1" x14ac:dyDescent="0.3">
      <c r="A31" s="70" t="s">
        <v>38</v>
      </c>
      <c r="B31" s="29">
        <v>791</v>
      </c>
      <c r="C31" s="25" t="s">
        <v>95</v>
      </c>
      <c r="D31" s="26">
        <v>100</v>
      </c>
      <c r="E31" s="50">
        <v>82012.41</v>
      </c>
      <c r="F31" s="60"/>
    </row>
    <row r="32" spans="1:6" s="22" customFormat="1" ht="33.75" customHeight="1" x14ac:dyDescent="0.3">
      <c r="A32" s="85" t="s">
        <v>42</v>
      </c>
      <c r="B32" s="29">
        <v>791</v>
      </c>
      <c r="C32" s="25" t="s">
        <v>95</v>
      </c>
      <c r="D32" s="26">
        <v>200</v>
      </c>
      <c r="E32" s="50">
        <v>5000</v>
      </c>
      <c r="F32" s="59"/>
    </row>
    <row r="33" spans="1:6" s="22" customFormat="1" ht="40.5" customHeight="1" x14ac:dyDescent="0.3">
      <c r="A33" s="24" t="s">
        <v>176</v>
      </c>
      <c r="B33" s="29">
        <v>791</v>
      </c>
      <c r="C33" s="34" t="s">
        <v>178</v>
      </c>
      <c r="D33" s="35"/>
      <c r="E33" s="50">
        <f>E34</f>
        <v>53213.7</v>
      </c>
      <c r="F33" s="59"/>
    </row>
    <row r="34" spans="1:6" s="22" customFormat="1" ht="23.25" customHeight="1" x14ac:dyDescent="0.3">
      <c r="A34" s="24" t="s">
        <v>93</v>
      </c>
      <c r="B34" s="29">
        <v>791</v>
      </c>
      <c r="C34" s="34" t="s">
        <v>179</v>
      </c>
      <c r="D34" s="35"/>
      <c r="E34" s="50">
        <f>E35</f>
        <v>53213.7</v>
      </c>
      <c r="F34" s="59"/>
    </row>
    <row r="35" spans="1:6" s="22" customFormat="1" ht="27" customHeight="1" x14ac:dyDescent="0.3">
      <c r="A35" s="24" t="s">
        <v>43</v>
      </c>
      <c r="B35" s="29">
        <v>791</v>
      </c>
      <c r="C35" s="34" t="s">
        <v>180</v>
      </c>
      <c r="D35" s="35">
        <v>800</v>
      </c>
      <c r="E35" s="50">
        <v>53213.7</v>
      </c>
      <c r="F35" s="59"/>
    </row>
    <row r="36" spans="1:6" s="22" customFormat="1" ht="67.5" customHeight="1" x14ac:dyDescent="0.3">
      <c r="A36" s="123" t="s">
        <v>111</v>
      </c>
      <c r="B36" s="86">
        <v>791</v>
      </c>
      <c r="C36" s="73">
        <v>1100000000</v>
      </c>
      <c r="D36" s="81"/>
      <c r="E36" s="67">
        <f>E37</f>
        <v>10000</v>
      </c>
      <c r="F36" s="59"/>
    </row>
    <row r="37" spans="1:6" s="22" customFormat="1" ht="25.5" customHeight="1" x14ac:dyDescent="0.3">
      <c r="A37" s="87" t="s">
        <v>117</v>
      </c>
      <c r="B37" s="88">
        <v>791</v>
      </c>
      <c r="C37" s="82">
        <v>1100003330</v>
      </c>
      <c r="D37" s="74"/>
      <c r="E37" s="78">
        <f>E38</f>
        <v>10000</v>
      </c>
      <c r="F37" s="59"/>
    </row>
    <row r="38" spans="1:6" s="22" customFormat="1" ht="33.75" customHeight="1" x14ac:dyDescent="0.3">
      <c r="A38" s="87" t="s">
        <v>42</v>
      </c>
      <c r="B38" s="88">
        <v>791</v>
      </c>
      <c r="C38" s="82">
        <v>1100003330</v>
      </c>
      <c r="D38" s="74">
        <v>200</v>
      </c>
      <c r="E38" s="78">
        <v>10000</v>
      </c>
      <c r="F38" s="59"/>
    </row>
    <row r="39" spans="1:6" s="28" customFormat="1" ht="65.25" customHeight="1" x14ac:dyDescent="0.3">
      <c r="A39" s="84" t="s">
        <v>130</v>
      </c>
      <c r="B39" s="19">
        <v>791</v>
      </c>
      <c r="C39" s="20">
        <v>160000000</v>
      </c>
      <c r="D39" s="20"/>
      <c r="E39" s="67">
        <f>E40+E43</f>
        <v>638202.91999999993</v>
      </c>
    </row>
    <row r="40" spans="1:6" ht="37.5" x14ac:dyDescent="0.3">
      <c r="A40" s="24" t="s">
        <v>45</v>
      </c>
      <c r="B40" s="29">
        <v>791</v>
      </c>
      <c r="C40" s="26">
        <v>1600024300</v>
      </c>
      <c r="D40" s="26"/>
      <c r="E40" s="50">
        <f>E41+E42</f>
        <v>488202.92</v>
      </c>
      <c r="F40" s="28"/>
    </row>
    <row r="41" spans="1:6" s="28" customFormat="1" ht="87.75" customHeight="1" x14ac:dyDescent="0.3">
      <c r="A41" s="70" t="s">
        <v>38</v>
      </c>
      <c r="B41" s="29">
        <v>791</v>
      </c>
      <c r="C41" s="26">
        <v>1600024300</v>
      </c>
      <c r="D41" s="26">
        <v>100</v>
      </c>
      <c r="E41" s="50">
        <v>344878.35</v>
      </c>
      <c r="F41" s="14"/>
    </row>
    <row r="42" spans="1:6" ht="37.5" x14ac:dyDescent="0.3">
      <c r="A42" s="24" t="s">
        <v>42</v>
      </c>
      <c r="B42" s="29">
        <v>791</v>
      </c>
      <c r="C42" s="26">
        <v>1600024300</v>
      </c>
      <c r="D42" s="26">
        <v>200</v>
      </c>
      <c r="E42" s="50">
        <v>143324.57</v>
      </c>
    </row>
    <row r="43" spans="1:6" ht="118.5" customHeight="1" x14ac:dyDescent="0.3">
      <c r="A43" s="91" t="s">
        <v>118</v>
      </c>
      <c r="B43" s="88">
        <v>791</v>
      </c>
      <c r="C43" s="74">
        <v>1600074040</v>
      </c>
      <c r="D43" s="74"/>
      <c r="E43" s="78">
        <f>E44</f>
        <v>150000</v>
      </c>
    </row>
    <row r="44" spans="1:6" ht="37.5" x14ac:dyDescent="0.3">
      <c r="A44" s="77" t="s">
        <v>42</v>
      </c>
      <c r="B44" s="88">
        <v>791</v>
      </c>
      <c r="C44" s="74">
        <v>1600074040</v>
      </c>
      <c r="D44" s="74">
        <v>200</v>
      </c>
      <c r="E44" s="78">
        <v>150000</v>
      </c>
    </row>
    <row r="45" spans="1:6" s="28" customFormat="1" ht="78" x14ac:dyDescent="0.3">
      <c r="A45" s="49" t="s">
        <v>112</v>
      </c>
      <c r="B45" s="19">
        <v>791</v>
      </c>
      <c r="C45" s="20">
        <v>210000000</v>
      </c>
      <c r="D45" s="20"/>
      <c r="E45" s="51">
        <f>E46+E48+E50+E52</f>
        <v>1405990.66</v>
      </c>
    </row>
    <row r="46" spans="1:6" s="28" customFormat="1" ht="18.75" x14ac:dyDescent="0.3">
      <c r="A46" s="24" t="s">
        <v>46</v>
      </c>
      <c r="B46" s="29">
        <v>791</v>
      </c>
      <c r="C46" s="26">
        <v>2100003150</v>
      </c>
      <c r="D46" s="26"/>
      <c r="E46" s="50">
        <f>E47</f>
        <v>205990.66</v>
      </c>
      <c r="F46" s="14"/>
    </row>
    <row r="47" spans="1:6" ht="37.5" x14ac:dyDescent="0.3">
      <c r="A47" s="24" t="s">
        <v>42</v>
      </c>
      <c r="B47" s="29">
        <v>791</v>
      </c>
      <c r="C47" s="26">
        <v>2100003150</v>
      </c>
      <c r="D47" s="26">
        <v>200</v>
      </c>
      <c r="E47" s="50">
        <v>205990.66</v>
      </c>
    </row>
    <row r="48" spans="1:6" ht="47.25" x14ac:dyDescent="0.3">
      <c r="A48" s="129" t="s">
        <v>169</v>
      </c>
      <c r="B48" s="29">
        <v>791</v>
      </c>
      <c r="C48" s="35" t="s">
        <v>172</v>
      </c>
      <c r="D48" s="35"/>
      <c r="E48" s="50">
        <f>E49</f>
        <v>900000</v>
      </c>
    </row>
    <row r="49" spans="1:6" ht="31.5" x14ac:dyDescent="0.3">
      <c r="A49" s="129" t="s">
        <v>154</v>
      </c>
      <c r="B49" s="29">
        <v>791</v>
      </c>
      <c r="C49" s="35" t="s">
        <v>172</v>
      </c>
      <c r="D49" s="35">
        <v>200</v>
      </c>
      <c r="E49" s="50">
        <v>900000</v>
      </c>
    </row>
    <row r="50" spans="1:6" ht="63" x14ac:dyDescent="0.3">
      <c r="A50" s="129" t="s">
        <v>170</v>
      </c>
      <c r="B50" s="29">
        <v>791</v>
      </c>
      <c r="C50" s="35" t="s">
        <v>173</v>
      </c>
      <c r="D50" s="35"/>
      <c r="E50" s="50">
        <f>E51</f>
        <v>100000</v>
      </c>
    </row>
    <row r="51" spans="1:6" ht="31.5" x14ac:dyDescent="0.3">
      <c r="A51" s="129" t="s">
        <v>154</v>
      </c>
      <c r="B51" s="29">
        <v>791</v>
      </c>
      <c r="C51" s="35" t="s">
        <v>173</v>
      </c>
      <c r="D51" s="35">
        <v>200</v>
      </c>
      <c r="E51" s="50">
        <v>100000</v>
      </c>
    </row>
    <row r="52" spans="1:6" ht="63" x14ac:dyDescent="0.3">
      <c r="A52" s="129" t="s">
        <v>171</v>
      </c>
      <c r="B52" s="29">
        <v>791</v>
      </c>
      <c r="C52" s="35" t="s">
        <v>174</v>
      </c>
      <c r="D52" s="35"/>
      <c r="E52" s="50">
        <f>E53</f>
        <v>200000</v>
      </c>
    </row>
    <row r="53" spans="1:6" ht="31.5" x14ac:dyDescent="0.3">
      <c r="A53" s="129" t="s">
        <v>154</v>
      </c>
      <c r="B53" s="29">
        <v>791</v>
      </c>
      <c r="C53" s="35" t="s">
        <v>174</v>
      </c>
      <c r="D53" s="35">
        <v>200</v>
      </c>
      <c r="E53" s="50">
        <v>200000</v>
      </c>
    </row>
    <row r="54" spans="1:6" s="28" customFormat="1" ht="86.25" x14ac:dyDescent="0.3">
      <c r="A54" s="84" t="s">
        <v>79</v>
      </c>
      <c r="B54" s="19">
        <v>791</v>
      </c>
      <c r="C54" s="20">
        <v>200000000</v>
      </c>
      <c r="D54" s="20"/>
      <c r="E54" s="51">
        <f>E55</f>
        <v>1181644.3600000001</v>
      </c>
    </row>
    <row r="55" spans="1:6" s="28" customFormat="1" ht="18.75" x14ac:dyDescent="0.3">
      <c r="A55" s="45" t="s">
        <v>67</v>
      </c>
      <c r="B55" s="29">
        <v>791</v>
      </c>
      <c r="C55" s="26"/>
      <c r="D55" s="26"/>
      <c r="E55" s="50">
        <f>E56+E62+E61+E64</f>
        <v>1181644.3600000001</v>
      </c>
      <c r="F55" s="14"/>
    </row>
    <row r="56" spans="1:6" s="28" customFormat="1" ht="37.5" x14ac:dyDescent="0.3">
      <c r="A56" s="24" t="s">
        <v>47</v>
      </c>
      <c r="B56" s="29">
        <v>791</v>
      </c>
      <c r="C56" s="26">
        <v>2000006050</v>
      </c>
      <c r="D56" s="26"/>
      <c r="E56" s="50">
        <f>SUM(E57:E59)</f>
        <v>580541.58000000007</v>
      </c>
      <c r="F56" s="14"/>
    </row>
    <row r="57" spans="1:6" ht="96.75" customHeight="1" x14ac:dyDescent="0.3">
      <c r="A57" s="24" t="s">
        <v>38</v>
      </c>
      <c r="B57" s="29">
        <v>791</v>
      </c>
      <c r="C57" s="26">
        <v>2000006050</v>
      </c>
      <c r="D57" s="26">
        <v>100</v>
      </c>
      <c r="E57" s="50">
        <v>343257.63</v>
      </c>
    </row>
    <row r="58" spans="1:6" ht="37.5" x14ac:dyDescent="0.3">
      <c r="A58" s="24" t="s">
        <v>42</v>
      </c>
      <c r="B58" s="29">
        <v>791</v>
      </c>
      <c r="C58" s="26">
        <v>2000006050</v>
      </c>
      <c r="D58" s="26">
        <v>200</v>
      </c>
      <c r="E58" s="50">
        <v>228536.95</v>
      </c>
      <c r="F58" s="28"/>
    </row>
    <row r="59" spans="1:6" ht="18.75" x14ac:dyDescent="0.3">
      <c r="A59" s="24" t="s">
        <v>43</v>
      </c>
      <c r="B59" s="29">
        <v>791</v>
      </c>
      <c r="C59" s="26">
        <v>2000006050</v>
      </c>
      <c r="D59" s="26">
        <v>800</v>
      </c>
      <c r="E59" s="50">
        <v>8747</v>
      </c>
      <c r="F59" s="28"/>
    </row>
    <row r="60" spans="1:6" ht="22.5" customHeight="1" x14ac:dyDescent="0.3">
      <c r="A60" s="24" t="s">
        <v>127</v>
      </c>
      <c r="B60" s="29">
        <v>791</v>
      </c>
      <c r="C60" s="26">
        <v>2000064000</v>
      </c>
      <c r="D60" s="26"/>
      <c r="E60" s="50">
        <f>E61</f>
        <v>0</v>
      </c>
      <c r="F60" s="28"/>
    </row>
    <row r="61" spans="1:6" ht="37.5" x14ac:dyDescent="0.3">
      <c r="A61" s="24" t="s">
        <v>42</v>
      </c>
      <c r="B61" s="29">
        <v>791</v>
      </c>
      <c r="C61" s="26">
        <v>2000064000</v>
      </c>
      <c r="D61" s="26">
        <v>200</v>
      </c>
      <c r="E61" s="50">
        <v>0</v>
      </c>
      <c r="F61" s="28"/>
    </row>
    <row r="62" spans="1:6" ht="94.5" x14ac:dyDescent="0.3">
      <c r="A62" s="98" t="s">
        <v>118</v>
      </c>
      <c r="B62" s="29">
        <v>791</v>
      </c>
      <c r="C62" s="26">
        <v>2000074040</v>
      </c>
      <c r="D62" s="26"/>
      <c r="E62" s="50">
        <f>E63</f>
        <v>350000</v>
      </c>
    </row>
    <row r="63" spans="1:6" ht="37.5" x14ac:dyDescent="0.3">
      <c r="A63" s="24" t="s">
        <v>42</v>
      </c>
      <c r="B63" s="29">
        <v>791</v>
      </c>
      <c r="C63" s="26">
        <v>2000074040</v>
      </c>
      <c r="D63" s="26">
        <v>200</v>
      </c>
      <c r="E63" s="50">
        <v>350000</v>
      </c>
    </row>
    <row r="64" spans="1:6" ht="66" x14ac:dyDescent="0.3">
      <c r="A64" s="125" t="s">
        <v>175</v>
      </c>
      <c r="B64" s="29">
        <v>791</v>
      </c>
      <c r="C64" s="26">
        <v>2000074340</v>
      </c>
      <c r="D64" s="26"/>
      <c r="E64" s="78">
        <f>E65</f>
        <v>251102.78</v>
      </c>
    </row>
    <row r="65" spans="1:6" ht="31.5" x14ac:dyDescent="0.3">
      <c r="A65" s="129" t="s">
        <v>42</v>
      </c>
      <c r="B65" s="29">
        <v>791</v>
      </c>
      <c r="C65" s="26">
        <v>2000074340</v>
      </c>
      <c r="D65" s="26">
        <v>200</v>
      </c>
      <c r="E65" s="78">
        <v>251102.78</v>
      </c>
    </row>
    <row r="66" spans="1:6" s="60" customFormat="1" ht="81.75" customHeight="1" x14ac:dyDescent="0.3">
      <c r="A66" s="134" t="s">
        <v>182</v>
      </c>
      <c r="B66" s="19">
        <v>791</v>
      </c>
      <c r="C66" s="76" t="s">
        <v>107</v>
      </c>
      <c r="D66" s="62"/>
      <c r="E66" s="51">
        <f>E67</f>
        <v>312997.32</v>
      </c>
      <c r="F66" s="59"/>
    </row>
    <row r="67" spans="1:6" s="59" customFormat="1" ht="36" customHeight="1" x14ac:dyDescent="0.3">
      <c r="A67" s="100" t="s">
        <v>128</v>
      </c>
      <c r="B67" s="29">
        <v>791</v>
      </c>
      <c r="C67" s="71" t="s">
        <v>108</v>
      </c>
      <c r="D67" s="30"/>
      <c r="E67" s="50">
        <f>E68</f>
        <v>312997.32</v>
      </c>
    </row>
    <row r="68" spans="1:6" s="59" customFormat="1" ht="29.25" customHeight="1" x14ac:dyDescent="0.3">
      <c r="A68" s="89" t="s">
        <v>129</v>
      </c>
      <c r="B68" s="29">
        <v>791</v>
      </c>
      <c r="C68" s="71" t="s">
        <v>108</v>
      </c>
      <c r="D68" s="30" t="s">
        <v>48</v>
      </c>
      <c r="E68" s="50">
        <v>312997.32</v>
      </c>
      <c r="F68" s="60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" top="0.19685039370078741" bottom="0.19685039370078741" header="0" footer="0"/>
  <pageSetup paperSize="9" scale="80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7"/>
  <sheetViews>
    <sheetView tabSelected="1" topLeftCell="A70" zoomScale="70" zoomScaleNormal="70" workbookViewId="0">
      <selection activeCell="A4" sqref="A4:E4"/>
    </sheetView>
  </sheetViews>
  <sheetFormatPr defaultRowHeight="15.75" x14ac:dyDescent="0.25"/>
  <cols>
    <col min="1" max="1" width="55.7109375" style="16" customWidth="1"/>
    <col min="2" max="2" width="12" style="37" customWidth="1"/>
    <col min="3" max="3" width="21.42578125" style="38" customWidth="1"/>
    <col min="4" max="4" width="8.28515625" style="38" customWidth="1"/>
    <col min="5" max="5" width="16" style="39" customWidth="1"/>
    <col min="6" max="6" width="12.85546875" style="14" customWidth="1"/>
    <col min="7" max="256" width="9.140625" style="14"/>
    <col min="257" max="257" width="55.7109375" style="14" customWidth="1"/>
    <col min="258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38" t="s">
        <v>73</v>
      </c>
      <c r="B1" s="138"/>
      <c r="C1" s="138"/>
      <c r="D1" s="138"/>
      <c r="E1" s="138"/>
    </row>
    <row r="2" spans="1:6" s="13" customFormat="1" ht="18.75" customHeight="1" x14ac:dyDescent="0.3">
      <c r="A2" s="138" t="s">
        <v>77</v>
      </c>
      <c r="B2" s="138"/>
      <c r="C2" s="138"/>
      <c r="D2" s="138"/>
      <c r="E2" s="138"/>
    </row>
    <row r="3" spans="1:6" s="13" customFormat="1" ht="18.75" customHeight="1" x14ac:dyDescent="0.3">
      <c r="A3" s="138" t="s">
        <v>0</v>
      </c>
      <c r="B3" s="138"/>
      <c r="C3" s="138"/>
      <c r="D3" s="138"/>
      <c r="E3" s="138"/>
    </row>
    <row r="4" spans="1:6" s="13" customFormat="1" ht="18.75" x14ac:dyDescent="0.3">
      <c r="A4" s="148" t="s">
        <v>184</v>
      </c>
      <c r="B4" s="148"/>
      <c r="C4" s="148"/>
      <c r="D4" s="148"/>
      <c r="E4" s="148"/>
    </row>
    <row r="5" spans="1:6" s="13" customFormat="1" ht="18.75" customHeight="1" x14ac:dyDescent="0.3">
      <c r="A5" s="138" t="s">
        <v>78</v>
      </c>
      <c r="B5" s="138"/>
      <c r="C5" s="138"/>
      <c r="D5" s="138"/>
      <c r="E5" s="138"/>
    </row>
    <row r="6" spans="1:6" s="13" customFormat="1" ht="18.75" customHeight="1" x14ac:dyDescent="0.3">
      <c r="A6" s="138" t="s">
        <v>161</v>
      </c>
      <c r="B6" s="138"/>
      <c r="C6" s="138"/>
      <c r="D6" s="138"/>
      <c r="E6" s="138"/>
    </row>
    <row r="7" spans="1:6" s="13" customFormat="1" ht="18.75" customHeight="1" x14ac:dyDescent="0.3">
      <c r="A7" s="138"/>
      <c r="B7" s="138"/>
      <c r="C7" s="138"/>
      <c r="D7" s="138"/>
      <c r="E7" s="138"/>
    </row>
    <row r="8" spans="1:6" ht="18.75" x14ac:dyDescent="0.3">
      <c r="A8" s="139"/>
      <c r="B8" s="139"/>
      <c r="C8" s="139"/>
      <c r="D8" s="139"/>
      <c r="E8" s="139"/>
    </row>
    <row r="9" spans="1:6" ht="93" customHeight="1" x14ac:dyDescent="0.3">
      <c r="A9" s="140" t="s">
        <v>162</v>
      </c>
      <c r="B9" s="140"/>
      <c r="C9" s="140"/>
      <c r="D9" s="140"/>
      <c r="E9" s="140"/>
      <c r="F9" s="15"/>
    </row>
    <row r="10" spans="1:6" s="16" customFormat="1" x14ac:dyDescent="0.25">
      <c r="A10" s="149"/>
      <c r="B10" s="149"/>
      <c r="C10" s="149"/>
      <c r="D10" s="149"/>
      <c r="E10" s="149"/>
    </row>
    <row r="11" spans="1:6" ht="37.5" x14ac:dyDescent="0.3">
      <c r="A11" s="4" t="s">
        <v>31</v>
      </c>
      <c r="B11" s="31" t="s">
        <v>49</v>
      </c>
      <c r="C11" s="32" t="s">
        <v>50</v>
      </c>
      <c r="D11" s="32" t="s">
        <v>34</v>
      </c>
      <c r="E11" s="33" t="s">
        <v>114</v>
      </c>
    </row>
    <row r="12" spans="1:6" ht="18.75" x14ac:dyDescent="0.3">
      <c r="A12" s="3">
        <v>1</v>
      </c>
      <c r="B12" s="34" t="s">
        <v>74</v>
      </c>
      <c r="C12" s="35">
        <v>3</v>
      </c>
      <c r="D12" s="35">
        <v>4</v>
      </c>
      <c r="E12" s="40">
        <v>5</v>
      </c>
    </row>
    <row r="13" spans="1:6" ht="18.75" x14ac:dyDescent="0.3">
      <c r="A13" s="5" t="s">
        <v>3</v>
      </c>
      <c r="B13" s="31"/>
      <c r="C13" s="32"/>
      <c r="D13" s="32"/>
      <c r="E13" s="67">
        <f>E14+E34+E40+E48+E63+E74</f>
        <v>6134537.9600000009</v>
      </c>
      <c r="F13" s="43"/>
    </row>
    <row r="14" spans="1:6" s="28" customFormat="1" ht="18.75" customHeight="1" x14ac:dyDescent="0.3">
      <c r="A14" s="5" t="s">
        <v>51</v>
      </c>
      <c r="B14" s="31" t="s">
        <v>52</v>
      </c>
      <c r="C14" s="32"/>
      <c r="D14" s="32"/>
      <c r="E14" s="51">
        <f>E15+E19+E25+E28</f>
        <v>2498690.29</v>
      </c>
    </row>
    <row r="15" spans="1:6" ht="59.25" customHeight="1" x14ac:dyDescent="0.3">
      <c r="A15" s="5" t="s">
        <v>53</v>
      </c>
      <c r="B15" s="34" t="s">
        <v>54</v>
      </c>
      <c r="C15" s="35"/>
      <c r="D15" s="35"/>
      <c r="E15" s="51">
        <f>E16</f>
        <v>842561.67</v>
      </c>
    </row>
    <row r="16" spans="1:6" ht="85.5" customHeight="1" x14ac:dyDescent="0.3">
      <c r="A16" s="75" t="s">
        <v>155</v>
      </c>
      <c r="B16" s="34" t="s">
        <v>54</v>
      </c>
      <c r="C16" s="34" t="s">
        <v>35</v>
      </c>
      <c r="D16" s="35"/>
      <c r="E16" s="50">
        <f>E17</f>
        <v>842561.67</v>
      </c>
    </row>
    <row r="17" spans="1:6" ht="18.75" x14ac:dyDescent="0.3">
      <c r="A17" s="24" t="s">
        <v>36</v>
      </c>
      <c r="B17" s="34" t="s">
        <v>54</v>
      </c>
      <c r="C17" s="34" t="s">
        <v>37</v>
      </c>
      <c r="D17" s="35"/>
      <c r="E17" s="50">
        <f>E18</f>
        <v>842561.67</v>
      </c>
    </row>
    <row r="18" spans="1:6" ht="87" customHeight="1" x14ac:dyDescent="0.3">
      <c r="A18" s="70" t="s">
        <v>38</v>
      </c>
      <c r="B18" s="34" t="s">
        <v>54</v>
      </c>
      <c r="C18" s="34" t="s">
        <v>37</v>
      </c>
      <c r="D18" s="35">
        <v>100</v>
      </c>
      <c r="E18" s="50">
        <v>842561.67</v>
      </c>
    </row>
    <row r="19" spans="1:6" ht="101.25" customHeight="1" x14ac:dyDescent="0.3">
      <c r="A19" s="5" t="s">
        <v>39</v>
      </c>
      <c r="B19" s="31" t="s">
        <v>55</v>
      </c>
      <c r="C19" s="32"/>
      <c r="D19" s="32"/>
      <c r="E19" s="51">
        <f>E20</f>
        <v>1575382.52</v>
      </c>
    </row>
    <row r="20" spans="1:6" ht="85.5" customHeight="1" x14ac:dyDescent="0.3">
      <c r="A20" s="75" t="s">
        <v>156</v>
      </c>
      <c r="B20" s="34" t="s">
        <v>55</v>
      </c>
      <c r="C20" s="34" t="s">
        <v>35</v>
      </c>
      <c r="D20" s="35"/>
      <c r="E20" s="50">
        <f>E21</f>
        <v>1575382.52</v>
      </c>
    </row>
    <row r="21" spans="1:6" ht="37.5" x14ac:dyDescent="0.3">
      <c r="A21" s="24" t="s">
        <v>40</v>
      </c>
      <c r="B21" s="34" t="s">
        <v>55</v>
      </c>
      <c r="C21" s="34" t="s">
        <v>41</v>
      </c>
      <c r="D21" s="35"/>
      <c r="E21" s="50">
        <f>E22+E23+E24</f>
        <v>1575382.52</v>
      </c>
    </row>
    <row r="22" spans="1:6" ht="85.5" customHeight="1" x14ac:dyDescent="0.3">
      <c r="A22" s="70" t="s">
        <v>38</v>
      </c>
      <c r="B22" s="34" t="s">
        <v>55</v>
      </c>
      <c r="C22" s="34" t="s">
        <v>41</v>
      </c>
      <c r="D22" s="35">
        <v>100</v>
      </c>
      <c r="E22" s="50">
        <v>1214107.3700000001</v>
      </c>
    </row>
    <row r="23" spans="1:6" ht="37.5" x14ac:dyDescent="0.3">
      <c r="A23" s="24" t="s">
        <v>42</v>
      </c>
      <c r="B23" s="34" t="s">
        <v>55</v>
      </c>
      <c r="C23" s="34" t="s">
        <v>41</v>
      </c>
      <c r="D23" s="35">
        <v>200</v>
      </c>
      <c r="E23" s="50">
        <f>350880.15+6000</f>
        <v>356880.15</v>
      </c>
    </row>
    <row r="24" spans="1:6" ht="18.75" x14ac:dyDescent="0.3">
      <c r="A24" s="24" t="s">
        <v>43</v>
      </c>
      <c r="B24" s="34" t="s">
        <v>55</v>
      </c>
      <c r="C24" s="34" t="s">
        <v>41</v>
      </c>
      <c r="D24" s="35">
        <v>800</v>
      </c>
      <c r="E24" s="50">
        <v>4395</v>
      </c>
    </row>
    <row r="25" spans="1:6" ht="37.5" x14ac:dyDescent="0.3">
      <c r="A25" s="24" t="s">
        <v>176</v>
      </c>
      <c r="B25" s="34" t="s">
        <v>177</v>
      </c>
      <c r="C25" s="34" t="s">
        <v>178</v>
      </c>
      <c r="D25" s="35"/>
      <c r="E25" s="50">
        <f>E26</f>
        <v>53213.7</v>
      </c>
    </row>
    <row r="26" spans="1:6" ht="18.75" x14ac:dyDescent="0.3">
      <c r="A26" s="24" t="s">
        <v>93</v>
      </c>
      <c r="B26" s="34" t="s">
        <v>177</v>
      </c>
      <c r="C26" s="34" t="s">
        <v>179</v>
      </c>
      <c r="D26" s="35"/>
      <c r="E26" s="50">
        <f>E27</f>
        <v>53213.7</v>
      </c>
    </row>
    <row r="27" spans="1:6" ht="18.75" x14ac:dyDescent="0.3">
      <c r="A27" s="24" t="s">
        <v>43</v>
      </c>
      <c r="B27" s="34" t="s">
        <v>177</v>
      </c>
      <c r="C27" s="34" t="s">
        <v>180</v>
      </c>
      <c r="D27" s="35">
        <v>800</v>
      </c>
      <c r="E27" s="50">
        <v>53213.7</v>
      </c>
    </row>
    <row r="28" spans="1:6" s="16" customFormat="1" ht="18.75" x14ac:dyDescent="0.3">
      <c r="A28" s="5" t="s">
        <v>76</v>
      </c>
      <c r="B28" s="34" t="s">
        <v>75</v>
      </c>
      <c r="C28" s="25"/>
      <c r="D28" s="26"/>
      <c r="E28" s="51">
        <f>E29</f>
        <v>27532.400000000001</v>
      </c>
      <c r="F28" s="14"/>
    </row>
    <row r="29" spans="1:6" s="27" customFormat="1" ht="70.5" customHeight="1" x14ac:dyDescent="0.3">
      <c r="A29" s="75" t="s">
        <v>84</v>
      </c>
      <c r="B29" s="34" t="s">
        <v>75</v>
      </c>
      <c r="C29" s="26">
        <v>1200000000</v>
      </c>
      <c r="D29" s="26"/>
      <c r="E29" s="50">
        <f>E30+E32</f>
        <v>27532.400000000001</v>
      </c>
      <c r="F29" s="28"/>
    </row>
    <row r="30" spans="1:6" s="27" customFormat="1" ht="38.25" customHeight="1" x14ac:dyDescent="0.3">
      <c r="A30" s="77" t="s">
        <v>116</v>
      </c>
      <c r="B30" s="82" t="s">
        <v>75</v>
      </c>
      <c r="C30" s="74">
        <v>1200009040</v>
      </c>
      <c r="D30" s="74"/>
      <c r="E30" s="78">
        <f>E31</f>
        <v>0</v>
      </c>
      <c r="F30" s="28"/>
    </row>
    <row r="31" spans="1:6" s="16" customFormat="1" ht="33.75" customHeight="1" x14ac:dyDescent="0.3">
      <c r="A31" s="130" t="s">
        <v>42</v>
      </c>
      <c r="B31" s="131" t="s">
        <v>75</v>
      </c>
      <c r="C31" s="132">
        <v>1200009040</v>
      </c>
      <c r="D31" s="132">
        <v>200</v>
      </c>
      <c r="E31" s="133">
        <v>0</v>
      </c>
      <c r="F31" s="14"/>
    </row>
    <row r="32" spans="1:6" s="16" customFormat="1" ht="27.75" customHeight="1" x14ac:dyDescent="0.3">
      <c r="A32" s="66" t="s">
        <v>115</v>
      </c>
      <c r="B32" s="34" t="s">
        <v>75</v>
      </c>
      <c r="C32" s="26">
        <v>1200092360</v>
      </c>
      <c r="D32" s="26"/>
      <c r="E32" s="50">
        <f>E33</f>
        <v>27532.400000000001</v>
      </c>
      <c r="F32" s="14"/>
    </row>
    <row r="33" spans="1:6" s="16" customFormat="1" ht="29.25" customHeight="1" x14ac:dyDescent="0.3">
      <c r="A33" s="66" t="s">
        <v>43</v>
      </c>
      <c r="B33" s="65" t="s">
        <v>75</v>
      </c>
      <c r="C33" s="26">
        <v>1200092360</v>
      </c>
      <c r="D33" s="26">
        <v>800</v>
      </c>
      <c r="E33" s="50">
        <v>27532.400000000001</v>
      </c>
      <c r="F33" s="14"/>
    </row>
    <row r="34" spans="1:6" s="28" customFormat="1" ht="18.75" x14ac:dyDescent="0.3">
      <c r="A34" s="63" t="s">
        <v>56</v>
      </c>
      <c r="B34" s="31" t="s">
        <v>57</v>
      </c>
      <c r="C34" s="32"/>
      <c r="D34" s="32"/>
      <c r="E34" s="51">
        <f>E35</f>
        <v>87012.41</v>
      </c>
    </row>
    <row r="35" spans="1:6" ht="23.25" customHeight="1" x14ac:dyDescent="0.3">
      <c r="A35" s="99" t="s">
        <v>93</v>
      </c>
      <c r="B35" s="34" t="s">
        <v>59</v>
      </c>
      <c r="C35" s="26">
        <v>9900000000</v>
      </c>
      <c r="D35" s="35"/>
      <c r="E35" s="50">
        <f>E36</f>
        <v>87012.41</v>
      </c>
    </row>
    <row r="36" spans="1:6" ht="22.5" customHeight="1" x14ac:dyDescent="0.3">
      <c r="A36" s="24" t="s">
        <v>58</v>
      </c>
      <c r="B36" s="34" t="s">
        <v>59</v>
      </c>
      <c r="C36" s="25" t="s">
        <v>95</v>
      </c>
      <c r="D36" s="35"/>
      <c r="E36" s="50">
        <f>E37</f>
        <v>87012.41</v>
      </c>
    </row>
    <row r="37" spans="1:6" ht="68.25" customHeight="1" x14ac:dyDescent="0.3">
      <c r="A37" s="70" t="s">
        <v>44</v>
      </c>
      <c r="B37" s="34" t="s">
        <v>59</v>
      </c>
      <c r="C37" s="25" t="s">
        <v>95</v>
      </c>
      <c r="D37" s="35"/>
      <c r="E37" s="50">
        <f>SUM(E38:E39)</f>
        <v>87012.41</v>
      </c>
    </row>
    <row r="38" spans="1:6" ht="84" customHeight="1" x14ac:dyDescent="0.3">
      <c r="A38" s="70" t="s">
        <v>38</v>
      </c>
      <c r="B38" s="34" t="s">
        <v>59</v>
      </c>
      <c r="C38" s="25" t="s">
        <v>95</v>
      </c>
      <c r="D38" s="35">
        <v>100</v>
      </c>
      <c r="E38" s="50">
        <v>82012.41</v>
      </c>
    </row>
    <row r="39" spans="1:6" ht="41.25" customHeight="1" x14ac:dyDescent="0.3">
      <c r="A39" s="64" t="s">
        <v>42</v>
      </c>
      <c r="B39" s="34" t="s">
        <v>59</v>
      </c>
      <c r="C39" s="25" t="s">
        <v>95</v>
      </c>
      <c r="D39" s="35">
        <v>200</v>
      </c>
      <c r="E39" s="50">
        <v>5000</v>
      </c>
    </row>
    <row r="40" spans="1:6" s="28" customFormat="1" ht="56.25" x14ac:dyDescent="0.3">
      <c r="A40" s="5" t="s">
        <v>60</v>
      </c>
      <c r="B40" s="31" t="s">
        <v>61</v>
      </c>
      <c r="C40" s="20">
        <v>160000000</v>
      </c>
      <c r="D40" s="32"/>
      <c r="E40" s="51">
        <f>E41</f>
        <v>638202.91999999993</v>
      </c>
    </row>
    <row r="41" spans="1:6" ht="18.75" x14ac:dyDescent="0.3">
      <c r="A41" s="24" t="s">
        <v>62</v>
      </c>
      <c r="B41" s="34" t="s">
        <v>63</v>
      </c>
      <c r="C41" s="26">
        <v>160000000</v>
      </c>
      <c r="D41" s="35"/>
      <c r="E41" s="50">
        <f>E42</f>
        <v>638202.91999999993</v>
      </c>
    </row>
    <row r="42" spans="1:6" ht="67.5" customHeight="1" x14ac:dyDescent="0.3">
      <c r="A42" s="75" t="s">
        <v>131</v>
      </c>
      <c r="B42" s="34" t="s">
        <v>63</v>
      </c>
      <c r="C42" s="26">
        <v>160000000</v>
      </c>
      <c r="D42" s="35"/>
      <c r="E42" s="50">
        <f>E43+E46</f>
        <v>638202.91999999993</v>
      </c>
    </row>
    <row r="43" spans="1:6" ht="36.75" customHeight="1" x14ac:dyDescent="0.3">
      <c r="A43" s="24" t="s">
        <v>45</v>
      </c>
      <c r="B43" s="34" t="s">
        <v>63</v>
      </c>
      <c r="C43" s="26">
        <v>1600024300</v>
      </c>
      <c r="D43" s="35"/>
      <c r="E43" s="50">
        <f>E44+E45</f>
        <v>488202.92</v>
      </c>
    </row>
    <row r="44" spans="1:6" ht="40.5" customHeight="1" x14ac:dyDescent="0.3">
      <c r="A44" s="24" t="s">
        <v>38</v>
      </c>
      <c r="B44" s="34" t="s">
        <v>63</v>
      </c>
      <c r="C44" s="26">
        <v>1600024300</v>
      </c>
      <c r="D44" s="35">
        <v>100</v>
      </c>
      <c r="E44" s="50">
        <v>344878.35</v>
      </c>
    </row>
    <row r="45" spans="1:6" ht="37.5" x14ac:dyDescent="0.3">
      <c r="A45" s="24" t="s">
        <v>42</v>
      </c>
      <c r="B45" s="34" t="s">
        <v>63</v>
      </c>
      <c r="C45" s="26">
        <v>1600024300</v>
      </c>
      <c r="D45" s="35">
        <v>200</v>
      </c>
      <c r="E45" s="50">
        <v>143324.57</v>
      </c>
    </row>
    <row r="46" spans="1:6" ht="100.5" customHeight="1" x14ac:dyDescent="0.3">
      <c r="A46" s="97" t="s">
        <v>118</v>
      </c>
      <c r="B46" s="82" t="s">
        <v>63</v>
      </c>
      <c r="C46" s="74">
        <v>1600074040</v>
      </c>
      <c r="D46" s="74"/>
      <c r="E46" s="78">
        <f>E47</f>
        <v>150000</v>
      </c>
    </row>
    <row r="47" spans="1:6" ht="37.5" x14ac:dyDescent="0.3">
      <c r="A47" s="77" t="s">
        <v>42</v>
      </c>
      <c r="B47" s="82" t="s">
        <v>63</v>
      </c>
      <c r="C47" s="74">
        <v>1600074040</v>
      </c>
      <c r="D47" s="74">
        <v>200</v>
      </c>
      <c r="E47" s="78">
        <v>150000</v>
      </c>
    </row>
    <row r="48" spans="1:6" s="28" customFormat="1" ht="18.75" x14ac:dyDescent="0.3">
      <c r="A48" s="5" t="s">
        <v>64</v>
      </c>
      <c r="B48" s="31" t="s">
        <v>65</v>
      </c>
      <c r="C48" s="32"/>
      <c r="D48" s="32"/>
      <c r="E48" s="51">
        <f>E49+E59</f>
        <v>1415990.66</v>
      </c>
    </row>
    <row r="49" spans="1:5" ht="18.75" x14ac:dyDescent="0.3">
      <c r="A49" s="24" t="s">
        <v>46</v>
      </c>
      <c r="B49" s="34" t="s">
        <v>66</v>
      </c>
      <c r="C49" s="35"/>
      <c r="D49" s="35"/>
      <c r="E49" s="50">
        <f>E50+E53+E55+E57</f>
        <v>1405990.66</v>
      </c>
    </row>
    <row r="50" spans="1:5" ht="74.25" customHeight="1" x14ac:dyDescent="0.3">
      <c r="A50" s="45" t="s">
        <v>157</v>
      </c>
      <c r="B50" s="34" t="s">
        <v>66</v>
      </c>
      <c r="C50" s="35">
        <v>2100000000</v>
      </c>
      <c r="D50" s="35"/>
      <c r="E50" s="50">
        <f>E51</f>
        <v>205990.66</v>
      </c>
    </row>
    <row r="51" spans="1:5" ht="18.75" x14ac:dyDescent="0.3">
      <c r="A51" s="24" t="s">
        <v>46</v>
      </c>
      <c r="B51" s="34" t="s">
        <v>66</v>
      </c>
      <c r="C51" s="35">
        <v>2100003150</v>
      </c>
      <c r="D51" s="35"/>
      <c r="E51" s="50">
        <f>E52</f>
        <v>205990.66</v>
      </c>
    </row>
    <row r="52" spans="1:5" ht="37.5" x14ac:dyDescent="0.3">
      <c r="A52" s="24" t="s">
        <v>42</v>
      </c>
      <c r="B52" s="34" t="s">
        <v>66</v>
      </c>
      <c r="C52" s="35">
        <v>2100003150</v>
      </c>
      <c r="D52" s="35">
        <v>200</v>
      </c>
      <c r="E52" s="50">
        <v>205990.66</v>
      </c>
    </row>
    <row r="53" spans="1:5" ht="54.75" customHeight="1" x14ac:dyDescent="0.3">
      <c r="A53" s="128" t="s">
        <v>169</v>
      </c>
      <c r="B53" s="34" t="s">
        <v>66</v>
      </c>
      <c r="C53" s="74" t="s">
        <v>172</v>
      </c>
      <c r="D53" s="74"/>
      <c r="E53" s="133">
        <f>E54</f>
        <v>900000</v>
      </c>
    </row>
    <row r="54" spans="1:5" ht="36.75" customHeight="1" x14ac:dyDescent="0.3">
      <c r="A54" s="128" t="s">
        <v>154</v>
      </c>
      <c r="B54" s="34" t="s">
        <v>66</v>
      </c>
      <c r="C54" s="74" t="s">
        <v>172</v>
      </c>
      <c r="D54" s="74">
        <v>200</v>
      </c>
      <c r="E54" s="133">
        <v>900000</v>
      </c>
    </row>
    <row r="55" spans="1:5" ht="75" x14ac:dyDescent="0.3">
      <c r="A55" s="128" t="s">
        <v>170</v>
      </c>
      <c r="B55" s="34" t="s">
        <v>66</v>
      </c>
      <c r="C55" s="74" t="s">
        <v>173</v>
      </c>
      <c r="D55" s="74"/>
      <c r="E55" s="133">
        <f>E56</f>
        <v>100000</v>
      </c>
    </row>
    <row r="56" spans="1:5" ht="38.25" customHeight="1" x14ac:dyDescent="0.3">
      <c r="A56" s="128" t="s">
        <v>154</v>
      </c>
      <c r="B56" s="34" t="s">
        <v>66</v>
      </c>
      <c r="C56" s="74" t="s">
        <v>173</v>
      </c>
      <c r="D56" s="74">
        <v>200</v>
      </c>
      <c r="E56" s="133">
        <v>100000</v>
      </c>
    </row>
    <row r="57" spans="1:5" ht="75" x14ac:dyDescent="0.3">
      <c r="A57" s="128" t="s">
        <v>171</v>
      </c>
      <c r="B57" s="34" t="s">
        <v>66</v>
      </c>
      <c r="C57" s="74" t="s">
        <v>174</v>
      </c>
      <c r="D57" s="74"/>
      <c r="E57" s="133">
        <f>E58</f>
        <v>200000</v>
      </c>
    </row>
    <row r="58" spans="1:5" ht="35.25" customHeight="1" x14ac:dyDescent="0.3">
      <c r="A58" s="128" t="s">
        <v>154</v>
      </c>
      <c r="B58" s="34" t="s">
        <v>66</v>
      </c>
      <c r="C58" s="74" t="s">
        <v>174</v>
      </c>
      <c r="D58" s="74">
        <v>200</v>
      </c>
      <c r="E58" s="133">
        <v>200000</v>
      </c>
    </row>
    <row r="59" spans="1:5" ht="37.5" x14ac:dyDescent="0.3">
      <c r="A59" s="77" t="s">
        <v>109</v>
      </c>
      <c r="B59" s="82" t="s">
        <v>110</v>
      </c>
      <c r="C59" s="74"/>
      <c r="D59" s="74"/>
      <c r="E59" s="78">
        <f>E62</f>
        <v>10000</v>
      </c>
    </row>
    <row r="60" spans="1:5" ht="68.25" customHeight="1" x14ac:dyDescent="0.3">
      <c r="A60" s="124" t="s">
        <v>111</v>
      </c>
      <c r="B60" s="82" t="s">
        <v>110</v>
      </c>
      <c r="C60" s="74">
        <v>1100000000</v>
      </c>
      <c r="D60" s="74"/>
      <c r="E60" s="78">
        <f>E61</f>
        <v>10000</v>
      </c>
    </row>
    <row r="61" spans="1:5" ht="18.75" x14ac:dyDescent="0.3">
      <c r="A61" s="77" t="s">
        <v>117</v>
      </c>
      <c r="B61" s="82" t="s">
        <v>110</v>
      </c>
      <c r="C61" s="74">
        <v>1100003330</v>
      </c>
      <c r="D61" s="74"/>
      <c r="E61" s="78">
        <f>E62</f>
        <v>10000</v>
      </c>
    </row>
    <row r="62" spans="1:5" ht="37.5" x14ac:dyDescent="0.3">
      <c r="A62" s="77" t="s">
        <v>42</v>
      </c>
      <c r="B62" s="82" t="s">
        <v>110</v>
      </c>
      <c r="C62" s="74">
        <v>1100003330</v>
      </c>
      <c r="D62" s="74">
        <v>200</v>
      </c>
      <c r="E62" s="78">
        <v>10000</v>
      </c>
    </row>
    <row r="63" spans="1:5" ht="22.5" customHeight="1" x14ac:dyDescent="0.3">
      <c r="A63" s="72" t="s">
        <v>86</v>
      </c>
      <c r="B63" s="73" t="s">
        <v>87</v>
      </c>
      <c r="C63" s="74"/>
      <c r="D63" s="74"/>
      <c r="E63" s="67">
        <f>E64</f>
        <v>1181644.3600000001</v>
      </c>
    </row>
    <row r="64" spans="1:5" ht="82.5" x14ac:dyDescent="0.3">
      <c r="A64" s="75" t="s">
        <v>88</v>
      </c>
      <c r="B64" s="34" t="s">
        <v>68</v>
      </c>
      <c r="C64" s="35">
        <v>2000000000</v>
      </c>
      <c r="D64" s="35"/>
      <c r="E64" s="50">
        <f>E65</f>
        <v>1181644.3600000001</v>
      </c>
    </row>
    <row r="65" spans="1:6" ht="18.75" x14ac:dyDescent="0.3">
      <c r="A65" s="24" t="s">
        <v>67</v>
      </c>
      <c r="B65" s="34" t="s">
        <v>68</v>
      </c>
      <c r="C65" s="35"/>
      <c r="D65" s="35"/>
      <c r="E65" s="50">
        <f>E66+E70+E72</f>
        <v>1181644.3600000001</v>
      </c>
    </row>
    <row r="66" spans="1:6" ht="37.5" x14ac:dyDescent="0.3">
      <c r="A66" s="36" t="s">
        <v>47</v>
      </c>
      <c r="B66" s="34" t="s">
        <v>68</v>
      </c>
      <c r="C66" s="35">
        <v>2000006050</v>
      </c>
      <c r="D66" s="35"/>
      <c r="E66" s="50">
        <f>SUM(E67:E69)</f>
        <v>580541.58000000007</v>
      </c>
    </row>
    <row r="67" spans="1:6" ht="88.5" customHeight="1" x14ac:dyDescent="0.3">
      <c r="A67" s="125" t="s">
        <v>38</v>
      </c>
      <c r="B67" s="34" t="s">
        <v>68</v>
      </c>
      <c r="C67" s="35">
        <v>2000006050</v>
      </c>
      <c r="D67" s="35">
        <v>100</v>
      </c>
      <c r="E67" s="50">
        <v>343257.63</v>
      </c>
    </row>
    <row r="68" spans="1:6" ht="37.5" x14ac:dyDescent="0.3">
      <c r="A68" s="24" t="s">
        <v>42</v>
      </c>
      <c r="B68" s="34" t="s">
        <v>68</v>
      </c>
      <c r="C68" s="35">
        <v>2000006050</v>
      </c>
      <c r="D68" s="35">
        <v>200</v>
      </c>
      <c r="E68" s="50">
        <v>228536.95</v>
      </c>
    </row>
    <row r="69" spans="1:6" ht="18.75" x14ac:dyDescent="0.3">
      <c r="A69" s="24" t="s">
        <v>43</v>
      </c>
      <c r="B69" s="34" t="s">
        <v>68</v>
      </c>
      <c r="C69" s="26">
        <v>2000006050</v>
      </c>
      <c r="D69" s="26">
        <v>800</v>
      </c>
      <c r="E69" s="50">
        <v>8747</v>
      </c>
      <c r="F69" s="28"/>
    </row>
    <row r="70" spans="1:6" ht="96.75" customHeight="1" x14ac:dyDescent="0.3">
      <c r="A70" s="97" t="s">
        <v>118</v>
      </c>
      <c r="B70" s="34" t="s">
        <v>68</v>
      </c>
      <c r="C70" s="35">
        <v>20000074040</v>
      </c>
      <c r="D70" s="35"/>
      <c r="E70" s="50">
        <f>E71</f>
        <v>350000</v>
      </c>
    </row>
    <row r="71" spans="1:6" ht="44.25" customHeight="1" x14ac:dyDescent="0.3">
      <c r="A71" s="36" t="s">
        <v>42</v>
      </c>
      <c r="B71" s="34" t="s">
        <v>68</v>
      </c>
      <c r="C71" s="35">
        <v>20000074040</v>
      </c>
      <c r="D71" s="35">
        <v>200</v>
      </c>
      <c r="E71" s="50">
        <v>350000</v>
      </c>
    </row>
    <row r="72" spans="1:6" ht="51.75" customHeight="1" x14ac:dyDescent="0.3">
      <c r="A72" s="125" t="s">
        <v>175</v>
      </c>
      <c r="B72" s="34" t="s">
        <v>68</v>
      </c>
      <c r="C72" s="35">
        <v>20000074340</v>
      </c>
      <c r="D72" s="35"/>
      <c r="E72" s="50">
        <f>E73</f>
        <v>251102.78</v>
      </c>
    </row>
    <row r="73" spans="1:6" ht="33.75" customHeight="1" x14ac:dyDescent="0.3">
      <c r="A73" s="129" t="s">
        <v>42</v>
      </c>
      <c r="B73" s="34" t="s">
        <v>68</v>
      </c>
      <c r="C73" s="35">
        <v>20000074340</v>
      </c>
      <c r="D73" s="35">
        <v>200</v>
      </c>
      <c r="E73" s="50">
        <v>251102.78</v>
      </c>
    </row>
    <row r="74" spans="1:6" ht="19.5" customHeight="1" x14ac:dyDescent="0.3">
      <c r="A74" s="19" t="s">
        <v>96</v>
      </c>
      <c r="B74" s="30" t="s">
        <v>97</v>
      </c>
      <c r="C74" s="30"/>
      <c r="D74" s="30"/>
      <c r="E74" s="51">
        <f>E75</f>
        <v>312997.32</v>
      </c>
    </row>
    <row r="75" spans="1:6" s="28" customFormat="1" ht="68.25" customHeight="1" x14ac:dyDescent="0.3">
      <c r="A75" s="126" t="s">
        <v>182</v>
      </c>
      <c r="B75" s="30" t="s">
        <v>97</v>
      </c>
      <c r="C75" s="71" t="s">
        <v>107</v>
      </c>
      <c r="D75" s="62"/>
      <c r="E75" s="50">
        <f>E76</f>
        <v>312997.32</v>
      </c>
      <c r="F75" s="14"/>
    </row>
    <row r="76" spans="1:6" ht="37.5" customHeight="1" x14ac:dyDescent="0.3">
      <c r="A76" s="48" t="s">
        <v>128</v>
      </c>
      <c r="B76" s="30" t="s">
        <v>97</v>
      </c>
      <c r="C76" s="71" t="s">
        <v>108</v>
      </c>
      <c r="D76" s="30"/>
      <c r="E76" s="50">
        <f>E77</f>
        <v>312997.32</v>
      </c>
    </row>
    <row r="77" spans="1:6" ht="24.75" customHeight="1" x14ac:dyDescent="0.3">
      <c r="A77" s="89" t="s">
        <v>129</v>
      </c>
      <c r="B77" s="30" t="s">
        <v>97</v>
      </c>
      <c r="C77" s="71" t="s">
        <v>108</v>
      </c>
      <c r="D77" s="30" t="s">
        <v>48</v>
      </c>
      <c r="E77" s="50">
        <v>312997.32</v>
      </c>
      <c r="F77" s="28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23622047244094491" top="0.27559055118110237" bottom="0.19685039370078741" header="0" footer="0"/>
  <pageSetup paperSize="9" scale="7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0"/>
  <sheetViews>
    <sheetView workbookViewId="0">
      <selection activeCell="C20" sqref="C20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  <col min="4" max="4" width="15.7109375" customWidth="1"/>
  </cols>
  <sheetData>
    <row r="1" spans="1:4" s="101" customFormat="1" ht="15.75" x14ac:dyDescent="0.25">
      <c r="C1" s="102" t="s">
        <v>132</v>
      </c>
    </row>
    <row r="2" spans="1:4" s="101" customFormat="1" ht="15.75" x14ac:dyDescent="0.25">
      <c r="C2" s="102" t="s">
        <v>133</v>
      </c>
    </row>
    <row r="3" spans="1:4" s="101" customFormat="1" ht="15.75" x14ac:dyDescent="0.25">
      <c r="C3" s="102" t="s">
        <v>0</v>
      </c>
    </row>
    <row r="4" spans="1:4" s="101" customFormat="1" ht="15.75" x14ac:dyDescent="0.25">
      <c r="B4" s="103"/>
      <c r="C4" s="104" t="s">
        <v>150</v>
      </c>
    </row>
    <row r="5" spans="1:4" s="101" customFormat="1" ht="15.75" x14ac:dyDescent="0.25">
      <c r="C5" s="102" t="s">
        <v>134</v>
      </c>
    </row>
    <row r="6" spans="1:4" s="101" customFormat="1" ht="15.75" x14ac:dyDescent="0.25">
      <c r="C6" s="102" t="s">
        <v>135</v>
      </c>
    </row>
    <row r="7" spans="1:4" s="101" customFormat="1" ht="15.75" x14ac:dyDescent="0.25">
      <c r="C7" s="102" t="s">
        <v>151</v>
      </c>
    </row>
    <row r="8" spans="1:4" s="101" customFormat="1" ht="15.75" x14ac:dyDescent="0.25"/>
    <row r="9" spans="1:4" s="101" customFormat="1" ht="15.75" x14ac:dyDescent="0.25">
      <c r="A9" s="150" t="s">
        <v>136</v>
      </c>
      <c r="B9" s="150"/>
      <c r="C9" s="150"/>
    </row>
    <row r="10" spans="1:4" s="101" customFormat="1" ht="15.75" x14ac:dyDescent="0.25"/>
    <row r="11" spans="1:4" s="101" customFormat="1" ht="15.75" x14ac:dyDescent="0.25"/>
    <row r="12" spans="1:4" s="101" customFormat="1" ht="118.5" customHeight="1" x14ac:dyDescent="0.25">
      <c r="A12" s="105" t="s">
        <v>137</v>
      </c>
      <c r="B12" s="115" t="s">
        <v>138</v>
      </c>
      <c r="C12" s="105" t="s">
        <v>139</v>
      </c>
      <c r="D12" s="118"/>
    </row>
    <row r="13" spans="1:4" s="101" customFormat="1" ht="15.75" x14ac:dyDescent="0.25">
      <c r="A13" s="106"/>
      <c r="B13" s="107" t="s">
        <v>140</v>
      </c>
      <c r="C13" s="108">
        <v>0</v>
      </c>
      <c r="D13" s="119"/>
    </row>
    <row r="14" spans="1:4" s="101" customFormat="1" ht="64.5" customHeight="1" x14ac:dyDescent="0.25">
      <c r="A14" s="109">
        <v>791</v>
      </c>
      <c r="B14" s="106" t="s">
        <v>141</v>
      </c>
      <c r="C14" s="110"/>
    </row>
    <row r="15" spans="1:4" s="101" customFormat="1" ht="31.5" x14ac:dyDescent="0.25">
      <c r="A15" s="106" t="s">
        <v>142</v>
      </c>
      <c r="B15" s="106" t="s">
        <v>143</v>
      </c>
      <c r="C15" s="110"/>
    </row>
    <row r="16" spans="1:4" s="101" customFormat="1" ht="31.5" x14ac:dyDescent="0.25">
      <c r="A16" s="106" t="s">
        <v>144</v>
      </c>
      <c r="B16" s="106" t="s">
        <v>145</v>
      </c>
      <c r="C16" s="110"/>
    </row>
    <row r="17" spans="1:5" s="101" customFormat="1" ht="47.25" x14ac:dyDescent="0.25">
      <c r="A17" s="98" t="s">
        <v>146</v>
      </c>
      <c r="B17" s="98" t="s">
        <v>147</v>
      </c>
      <c r="C17" s="120">
        <v>0</v>
      </c>
      <c r="D17" s="116"/>
      <c r="E17" s="117"/>
    </row>
    <row r="18" spans="1:5" s="101" customFormat="1" ht="47.25" x14ac:dyDescent="0.25">
      <c r="A18" s="98" t="s">
        <v>148</v>
      </c>
      <c r="B18" s="121" t="s">
        <v>149</v>
      </c>
      <c r="C18" s="120">
        <v>0</v>
      </c>
      <c r="D18" s="116"/>
    </row>
    <row r="19" spans="1:5" x14ac:dyDescent="0.25">
      <c r="D19" s="122"/>
    </row>
    <row r="20" spans="1:5" x14ac:dyDescent="0.25">
      <c r="D20" s="122"/>
    </row>
  </sheetData>
  <mergeCells count="1">
    <mergeCell ref="A9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0</vt:lpstr>
    </vt:vector>
  </TitlesOfParts>
  <Company>Economist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Админ</cp:lastModifiedBy>
  <cp:lastPrinted>2024-05-30T11:38:35Z</cp:lastPrinted>
  <dcterms:created xsi:type="dcterms:W3CDTF">2017-05-11T09:49:56Z</dcterms:created>
  <dcterms:modified xsi:type="dcterms:W3CDTF">2024-05-30T11:44:28Z</dcterms:modified>
</cp:coreProperties>
</file>